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120" yWindow="-120" windowWidth="20730" windowHeight="11160"/>
  </bookViews>
  <sheets>
    <sheet name="Hoja1" sheetId="1" r:id="rId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99" i="1" l="1"/>
  <c r="J199" i="1"/>
  <c r="I199" i="1"/>
  <c r="H199" i="1"/>
  <c r="H361" i="1" l="1"/>
  <c r="K238" i="1"/>
  <c r="J238" i="1"/>
  <c r="I238" i="1"/>
  <c r="H238" i="1"/>
  <c r="L366" i="1" l="1"/>
  <c r="L261" i="1"/>
  <c r="L260" i="1"/>
  <c r="L398" i="1" l="1"/>
  <c r="L397" i="1"/>
  <c r="L396" i="1"/>
  <c r="L395" i="1"/>
  <c r="L394" i="1"/>
  <c r="L393" i="1"/>
  <c r="L392" i="1"/>
  <c r="L391" i="1"/>
  <c r="K390" i="1"/>
  <c r="K389" i="1" s="1"/>
  <c r="K388" i="1" s="1"/>
  <c r="J390" i="1"/>
  <c r="I390" i="1"/>
  <c r="I389" i="1" s="1"/>
  <c r="I388" i="1" s="1"/>
  <c r="H390" i="1"/>
  <c r="J389" i="1"/>
  <c r="J388" i="1" s="1"/>
  <c r="L387" i="1"/>
  <c r="K386" i="1"/>
  <c r="J386" i="1"/>
  <c r="J385" i="1" s="1"/>
  <c r="I386" i="1"/>
  <c r="I385" i="1" s="1"/>
  <c r="H386" i="1"/>
  <c r="H385" i="1" s="1"/>
  <c r="K385" i="1"/>
  <c r="L384" i="1"/>
  <c r="K383" i="1"/>
  <c r="K382" i="1" s="1"/>
  <c r="J383" i="1"/>
  <c r="J382" i="1" s="1"/>
  <c r="I383" i="1"/>
  <c r="I382" i="1" s="1"/>
  <c r="H383" i="1"/>
  <c r="L381" i="1"/>
  <c r="K380" i="1"/>
  <c r="J380" i="1"/>
  <c r="J379" i="1" s="1"/>
  <c r="I380" i="1"/>
  <c r="I379" i="1" s="1"/>
  <c r="H380" i="1"/>
  <c r="K379" i="1"/>
  <c r="L378" i="1"/>
  <c r="K377" i="1"/>
  <c r="K376" i="1" s="1"/>
  <c r="J377" i="1"/>
  <c r="I377" i="1"/>
  <c r="I376" i="1" s="1"/>
  <c r="H377" i="1"/>
  <c r="J376" i="1"/>
  <c r="L375" i="1"/>
  <c r="K374" i="1"/>
  <c r="K373" i="1" s="1"/>
  <c r="J374" i="1"/>
  <c r="J373" i="1" s="1"/>
  <c r="I374" i="1"/>
  <c r="I373" i="1" s="1"/>
  <c r="H374" i="1"/>
  <c r="L372" i="1"/>
  <c r="K371" i="1"/>
  <c r="K370" i="1" s="1"/>
  <c r="J371" i="1"/>
  <c r="J370" i="1" s="1"/>
  <c r="I371" i="1"/>
  <c r="I370" i="1" s="1"/>
  <c r="H371" i="1"/>
  <c r="H370" i="1" s="1"/>
  <c r="L367" i="1"/>
  <c r="L365" i="1"/>
  <c r="L364" i="1"/>
  <c r="L363" i="1"/>
  <c r="L362" i="1"/>
  <c r="K361" i="1"/>
  <c r="K360" i="1" s="1"/>
  <c r="K359" i="1" s="1"/>
  <c r="K358" i="1" s="1"/>
  <c r="K368" i="1" s="1"/>
  <c r="J361" i="1"/>
  <c r="J360" i="1" s="1"/>
  <c r="J359" i="1" s="1"/>
  <c r="J358" i="1" s="1"/>
  <c r="J368" i="1" s="1"/>
  <c r="I361" i="1"/>
  <c r="I360" i="1"/>
  <c r="I359" i="1" s="1"/>
  <c r="I358" i="1" s="1"/>
  <c r="I368" i="1" s="1"/>
  <c r="L356" i="1"/>
  <c r="K355" i="1"/>
  <c r="K354" i="1" s="1"/>
  <c r="J355" i="1"/>
  <c r="J354" i="1" s="1"/>
  <c r="I355" i="1"/>
  <c r="I354" i="1" s="1"/>
  <c r="H355" i="1"/>
  <c r="L351" i="1"/>
  <c r="K350" i="1"/>
  <c r="K349" i="1" s="1"/>
  <c r="J350" i="1"/>
  <c r="J349" i="1" s="1"/>
  <c r="I350" i="1"/>
  <c r="I349" i="1" s="1"/>
  <c r="H350" i="1"/>
  <c r="H349" i="1" s="1"/>
  <c r="L346" i="1"/>
  <c r="K345" i="1"/>
  <c r="K344" i="1" s="1"/>
  <c r="J345" i="1"/>
  <c r="J344" i="1" s="1"/>
  <c r="I345" i="1"/>
  <c r="I344" i="1" s="1"/>
  <c r="H345" i="1"/>
  <c r="L343" i="1"/>
  <c r="K342" i="1"/>
  <c r="K341" i="1" s="1"/>
  <c r="J342" i="1"/>
  <c r="J341" i="1" s="1"/>
  <c r="I342" i="1"/>
  <c r="I341" i="1" s="1"/>
  <c r="H342" i="1"/>
  <c r="L340" i="1"/>
  <c r="K339" i="1"/>
  <c r="K338" i="1" s="1"/>
  <c r="J339" i="1"/>
  <c r="J338" i="1" s="1"/>
  <c r="I339" i="1"/>
  <c r="I338" i="1" s="1"/>
  <c r="H339" i="1"/>
  <c r="H338" i="1" s="1"/>
  <c r="L337" i="1"/>
  <c r="K336" i="1"/>
  <c r="J336" i="1"/>
  <c r="I336" i="1"/>
  <c r="I335" i="1" s="1"/>
  <c r="H336" i="1"/>
  <c r="K335" i="1"/>
  <c r="J335" i="1"/>
  <c r="L334" i="1"/>
  <c r="K333" i="1"/>
  <c r="K332" i="1" s="1"/>
  <c r="J333" i="1"/>
  <c r="J332" i="1" s="1"/>
  <c r="I333" i="1"/>
  <c r="I332" i="1" s="1"/>
  <c r="H333" i="1"/>
  <c r="L329" i="1"/>
  <c r="K328" i="1"/>
  <c r="K327" i="1" s="1"/>
  <c r="J328" i="1"/>
  <c r="J327" i="1" s="1"/>
  <c r="I328" i="1"/>
  <c r="I327" i="1" s="1"/>
  <c r="H328" i="1"/>
  <c r="L326" i="1"/>
  <c r="L325" i="1"/>
  <c r="L324" i="1"/>
  <c r="L323" i="1"/>
  <c r="L322" i="1"/>
  <c r="L321" i="1"/>
  <c r="K320" i="1"/>
  <c r="J320" i="1"/>
  <c r="I320" i="1"/>
  <c r="I319" i="1" s="1"/>
  <c r="I318" i="1" s="1"/>
  <c r="I317" i="1" s="1"/>
  <c r="H320" i="1"/>
  <c r="K319" i="1"/>
  <c r="K318" i="1" s="1"/>
  <c r="J319" i="1"/>
  <c r="J318" i="1" s="1"/>
  <c r="L314" i="1"/>
  <c r="K313" i="1"/>
  <c r="K312" i="1" s="1"/>
  <c r="J313" i="1"/>
  <c r="J312" i="1" s="1"/>
  <c r="I313" i="1"/>
  <c r="H313" i="1"/>
  <c r="I312" i="1"/>
  <c r="L311" i="1"/>
  <c r="K310" i="1"/>
  <c r="K309" i="1" s="1"/>
  <c r="J310" i="1"/>
  <c r="J309" i="1" s="1"/>
  <c r="I310" i="1"/>
  <c r="I309" i="1" s="1"/>
  <c r="H310" i="1"/>
  <c r="L308" i="1"/>
  <c r="L307" i="1"/>
  <c r="K306" i="1"/>
  <c r="K305" i="1" s="1"/>
  <c r="K304" i="1" s="1"/>
  <c r="J306" i="1"/>
  <c r="J305" i="1" s="1"/>
  <c r="J304" i="1" s="1"/>
  <c r="I306" i="1"/>
  <c r="H306" i="1"/>
  <c r="H305" i="1" s="1"/>
  <c r="H304" i="1" s="1"/>
  <c r="L303" i="1"/>
  <c r="K302" i="1"/>
  <c r="K301" i="1" s="1"/>
  <c r="J302" i="1"/>
  <c r="J301" i="1" s="1"/>
  <c r="I302" i="1"/>
  <c r="I301" i="1" s="1"/>
  <c r="H302" i="1"/>
  <c r="H301" i="1" s="1"/>
  <c r="L300" i="1"/>
  <c r="K299" i="1"/>
  <c r="K298" i="1" s="1"/>
  <c r="J299" i="1"/>
  <c r="J298" i="1" s="1"/>
  <c r="I299" i="1"/>
  <c r="I298" i="1" s="1"/>
  <c r="H299" i="1"/>
  <c r="H298" i="1" s="1"/>
  <c r="L296" i="1"/>
  <c r="L295" i="1"/>
  <c r="K294" i="1"/>
  <c r="K293" i="1" s="1"/>
  <c r="K292" i="1" s="1"/>
  <c r="J294" i="1"/>
  <c r="J293" i="1" s="1"/>
  <c r="J292" i="1" s="1"/>
  <c r="I294" i="1"/>
  <c r="I293" i="1" s="1"/>
  <c r="I292" i="1" s="1"/>
  <c r="H294" i="1"/>
  <c r="H293" i="1" s="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K264" i="1"/>
  <c r="K263" i="1" s="1"/>
  <c r="K262" i="1" s="1"/>
  <c r="J264" i="1"/>
  <c r="J263" i="1" s="1"/>
  <c r="J262" i="1" s="1"/>
  <c r="I264" i="1"/>
  <c r="I263" i="1" s="1"/>
  <c r="I262" i="1" s="1"/>
  <c r="H264" i="1"/>
  <c r="L259" i="1"/>
  <c r="L258" i="1"/>
  <c r="L257" i="1"/>
  <c r="L256" i="1"/>
  <c r="L255" i="1"/>
  <c r="L254" i="1"/>
  <c r="L253" i="1"/>
  <c r="L252" i="1"/>
  <c r="L251" i="1"/>
  <c r="L250" i="1"/>
  <c r="L249" i="1"/>
  <c r="L248" i="1"/>
  <c r="L247" i="1"/>
  <c r="L246" i="1"/>
  <c r="L245" i="1"/>
  <c r="L244" i="1"/>
  <c r="L243" i="1"/>
  <c r="L242" i="1"/>
  <c r="L241" i="1"/>
  <c r="L240" i="1"/>
  <c r="L239" i="1"/>
  <c r="I237" i="1"/>
  <c r="I236" i="1" s="1"/>
  <c r="K237" i="1"/>
  <c r="K236" i="1" s="1"/>
  <c r="J237" i="1"/>
  <c r="J236" i="1" s="1"/>
  <c r="L232" i="1"/>
  <c r="K231" i="1"/>
  <c r="K230" i="1" s="1"/>
  <c r="J231" i="1"/>
  <c r="J230" i="1" s="1"/>
  <c r="I231" i="1"/>
  <c r="I230" i="1" s="1"/>
  <c r="H231" i="1"/>
  <c r="L229" i="1"/>
  <c r="K228" i="1"/>
  <c r="K227" i="1" s="1"/>
  <c r="J228" i="1"/>
  <c r="J227" i="1" s="1"/>
  <c r="I228" i="1"/>
  <c r="I227" i="1" s="1"/>
  <c r="H228" i="1"/>
  <c r="L224" i="1"/>
  <c r="K223" i="1"/>
  <c r="K222" i="1" s="1"/>
  <c r="J223" i="1"/>
  <c r="J222" i="1" s="1"/>
  <c r="I223" i="1"/>
  <c r="I222" i="1" s="1"/>
  <c r="H223" i="1"/>
  <c r="L221" i="1"/>
  <c r="L220" i="1"/>
  <c r="L219" i="1"/>
  <c r="L218" i="1"/>
  <c r="L217" i="1"/>
  <c r="L216" i="1"/>
  <c r="L215" i="1"/>
  <c r="L214" i="1"/>
  <c r="L213" i="1"/>
  <c r="L212" i="1"/>
  <c r="L211" i="1"/>
  <c r="L210" i="1"/>
  <c r="L209" i="1"/>
  <c r="L208" i="1"/>
  <c r="L207" i="1"/>
  <c r="L206" i="1"/>
  <c r="L205" i="1"/>
  <c r="L204" i="1"/>
  <c r="L203" i="1"/>
  <c r="L202" i="1"/>
  <c r="L201" i="1"/>
  <c r="L200" i="1"/>
  <c r="K198" i="1"/>
  <c r="K197" i="1" s="1"/>
  <c r="I198" i="1"/>
  <c r="I197" i="1" s="1"/>
  <c r="H198" i="1"/>
  <c r="J198" i="1"/>
  <c r="J197" i="1" s="1"/>
  <c r="L196" i="1"/>
  <c r="K195" i="1"/>
  <c r="K194" i="1" s="1"/>
  <c r="J195" i="1"/>
  <c r="J194" i="1" s="1"/>
  <c r="I195" i="1"/>
  <c r="I194" i="1" s="1"/>
  <c r="H195" i="1"/>
  <c r="H194" i="1" s="1"/>
  <c r="L193" i="1"/>
  <c r="K192" i="1"/>
  <c r="J192" i="1"/>
  <c r="J191" i="1" s="1"/>
  <c r="I192" i="1"/>
  <c r="I191" i="1" s="1"/>
  <c r="H192" i="1"/>
  <c r="H191" i="1" s="1"/>
  <c r="K191" i="1"/>
  <c r="L188" i="1"/>
  <c r="L187" i="1"/>
  <c r="L186" i="1"/>
  <c r="K185" i="1"/>
  <c r="J185" i="1"/>
  <c r="I185" i="1"/>
  <c r="H185" i="1"/>
  <c r="K184" i="1"/>
  <c r="J184" i="1"/>
  <c r="I184" i="1"/>
  <c r="H184" i="1"/>
  <c r="K183" i="1"/>
  <c r="J183" i="1"/>
  <c r="I183" i="1"/>
  <c r="H183" i="1"/>
  <c r="L182" i="1"/>
  <c r="L181" i="1"/>
  <c r="L180" i="1"/>
  <c r="L179" i="1"/>
  <c r="K178" i="1"/>
  <c r="J178" i="1"/>
  <c r="J177" i="1" s="1"/>
  <c r="J176" i="1" s="1"/>
  <c r="I178" i="1"/>
  <c r="I177" i="1" s="1"/>
  <c r="I176" i="1" s="1"/>
  <c r="H178" i="1"/>
  <c r="K177" i="1"/>
  <c r="K176" i="1" s="1"/>
  <c r="L175" i="1"/>
  <c r="K174" i="1"/>
  <c r="J174" i="1"/>
  <c r="J173" i="1" s="1"/>
  <c r="I174" i="1"/>
  <c r="I173" i="1" s="1"/>
  <c r="H174" i="1"/>
  <c r="H173" i="1" s="1"/>
  <c r="K173" i="1"/>
  <c r="L172" i="1"/>
  <c r="K171" i="1"/>
  <c r="K170" i="1" s="1"/>
  <c r="J171" i="1"/>
  <c r="J170" i="1" s="1"/>
  <c r="I171" i="1"/>
  <c r="I170" i="1" s="1"/>
  <c r="H171" i="1"/>
  <c r="H170" i="1" s="1"/>
  <c r="L169" i="1"/>
  <c r="K168" i="1"/>
  <c r="J168" i="1"/>
  <c r="J167" i="1" s="1"/>
  <c r="I168" i="1"/>
  <c r="I167" i="1" s="1"/>
  <c r="H168" i="1"/>
  <c r="H167" i="1" s="1"/>
  <c r="K167" i="1"/>
  <c r="L166" i="1"/>
  <c r="K165" i="1"/>
  <c r="K164" i="1" s="1"/>
  <c r="K163" i="1" s="1"/>
  <c r="J165" i="1"/>
  <c r="I165" i="1"/>
  <c r="I164" i="1" s="1"/>
  <c r="I163" i="1" s="1"/>
  <c r="H165" i="1"/>
  <c r="J164" i="1"/>
  <c r="J163" i="1" s="1"/>
  <c r="L162" i="1"/>
  <c r="L161" i="1"/>
  <c r="K160" i="1"/>
  <c r="K159" i="1" s="1"/>
  <c r="K158" i="1" s="1"/>
  <c r="J160" i="1"/>
  <c r="J159" i="1" s="1"/>
  <c r="J158" i="1" s="1"/>
  <c r="I160" i="1"/>
  <c r="I159" i="1" s="1"/>
  <c r="I158" i="1" s="1"/>
  <c r="H160" i="1"/>
  <c r="H159" i="1" s="1"/>
  <c r="H158" i="1" s="1"/>
  <c r="L157" i="1"/>
  <c r="K156" i="1"/>
  <c r="K155" i="1" s="1"/>
  <c r="K154" i="1" s="1"/>
  <c r="J156" i="1"/>
  <c r="J155" i="1" s="1"/>
  <c r="J154" i="1" s="1"/>
  <c r="I156" i="1"/>
  <c r="I155" i="1" s="1"/>
  <c r="I154" i="1" s="1"/>
  <c r="H156" i="1"/>
  <c r="H155" i="1" s="1"/>
  <c r="H154" i="1" s="1"/>
  <c r="L153" i="1"/>
  <c r="K152" i="1"/>
  <c r="J152" i="1"/>
  <c r="J151" i="1" s="1"/>
  <c r="I152" i="1"/>
  <c r="I151" i="1" s="1"/>
  <c r="H152" i="1"/>
  <c r="H151" i="1" s="1"/>
  <c r="K151" i="1"/>
  <c r="L148" i="1"/>
  <c r="L147" i="1"/>
  <c r="K146" i="1"/>
  <c r="K145" i="1" s="1"/>
  <c r="K144" i="1" s="1"/>
  <c r="J146" i="1"/>
  <c r="J145" i="1" s="1"/>
  <c r="J144" i="1" s="1"/>
  <c r="I146" i="1"/>
  <c r="I145" i="1" s="1"/>
  <c r="H146" i="1"/>
  <c r="H145" i="1" s="1"/>
  <c r="L143" i="1"/>
  <c r="K142" i="1"/>
  <c r="K141" i="1" s="1"/>
  <c r="J142" i="1"/>
  <c r="J141" i="1" s="1"/>
  <c r="I142" i="1"/>
  <c r="I141" i="1" s="1"/>
  <c r="H142" i="1"/>
  <c r="L140" i="1"/>
  <c r="L139" i="1"/>
  <c r="L138" i="1"/>
  <c r="K137" i="1"/>
  <c r="K136" i="1" s="1"/>
  <c r="K135" i="1" s="1"/>
  <c r="J137" i="1"/>
  <c r="J136" i="1" s="1"/>
  <c r="J135" i="1" s="1"/>
  <c r="I137" i="1"/>
  <c r="H137" i="1"/>
  <c r="I136" i="1"/>
  <c r="I135" i="1" s="1"/>
  <c r="L132" i="1"/>
  <c r="K131" i="1"/>
  <c r="K130" i="1" s="1"/>
  <c r="J131" i="1"/>
  <c r="J130" i="1" s="1"/>
  <c r="I131" i="1"/>
  <c r="I130" i="1" s="1"/>
  <c r="H131" i="1"/>
  <c r="H130" i="1" s="1"/>
  <c r="L129" i="1"/>
  <c r="L128" i="1"/>
  <c r="L127" i="1"/>
  <c r="L126" i="1"/>
  <c r="K125" i="1"/>
  <c r="K124" i="1" s="1"/>
  <c r="K123" i="1" s="1"/>
  <c r="J125" i="1"/>
  <c r="I125" i="1"/>
  <c r="H125" i="1"/>
  <c r="J124" i="1"/>
  <c r="J123" i="1" s="1"/>
  <c r="I124" i="1"/>
  <c r="I123" i="1" s="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K92" i="1"/>
  <c r="K91" i="1" s="1"/>
  <c r="K90" i="1" s="1"/>
  <c r="J92" i="1"/>
  <c r="J91" i="1" s="1"/>
  <c r="J90" i="1" s="1"/>
  <c r="I92" i="1"/>
  <c r="I91" i="1" s="1"/>
  <c r="I90" i="1" s="1"/>
  <c r="H92" i="1"/>
  <c r="H91" i="1" s="1"/>
  <c r="L89" i="1"/>
  <c r="K88" i="1"/>
  <c r="K87" i="1" s="1"/>
  <c r="J88" i="1"/>
  <c r="J87" i="1" s="1"/>
  <c r="I88" i="1"/>
  <c r="I87" i="1" s="1"/>
  <c r="H88" i="1"/>
  <c r="H87" i="1" s="1"/>
  <c r="L86" i="1"/>
  <c r="L85" i="1"/>
  <c r="K84" i="1"/>
  <c r="K83" i="1" s="1"/>
  <c r="J84" i="1"/>
  <c r="J83" i="1" s="1"/>
  <c r="J82" i="1" s="1"/>
  <c r="I84" i="1"/>
  <c r="I83" i="1" s="1"/>
  <c r="I82" i="1" s="1"/>
  <c r="H84" i="1"/>
  <c r="H83" i="1" s="1"/>
  <c r="H82" i="1" s="1"/>
  <c r="L79" i="1"/>
  <c r="L78" i="1"/>
  <c r="L77" i="1"/>
  <c r="L76" i="1"/>
  <c r="K75" i="1"/>
  <c r="K74" i="1" s="1"/>
  <c r="J75" i="1"/>
  <c r="J74" i="1" s="1"/>
  <c r="I75" i="1"/>
  <c r="I74" i="1" s="1"/>
  <c r="I73" i="1" s="1"/>
  <c r="H75" i="1"/>
  <c r="H74" i="1"/>
  <c r="J73" i="1"/>
  <c r="L72" i="1"/>
  <c r="L71" i="1"/>
  <c r="L70" i="1"/>
  <c r="K69" i="1"/>
  <c r="J69" i="1"/>
  <c r="I69" i="1"/>
  <c r="H69" i="1"/>
  <c r="K68" i="1"/>
  <c r="K67" i="1" s="1"/>
  <c r="J68" i="1"/>
  <c r="J67" i="1" s="1"/>
  <c r="J66" i="1" s="1"/>
  <c r="I68" i="1"/>
  <c r="I67" i="1" s="1"/>
  <c r="L64" i="1"/>
  <c r="K63" i="1"/>
  <c r="J63" i="1"/>
  <c r="J62" i="1" s="1"/>
  <c r="I63" i="1"/>
  <c r="I62" i="1" s="1"/>
  <c r="H63" i="1"/>
  <c r="K62" i="1"/>
  <c r="L61" i="1"/>
  <c r="K60" i="1"/>
  <c r="K59" i="1" s="1"/>
  <c r="K58" i="1" s="1"/>
  <c r="J60" i="1"/>
  <c r="J59" i="1" s="1"/>
  <c r="J58" i="1" s="1"/>
  <c r="I60" i="1"/>
  <c r="I59" i="1" s="1"/>
  <c r="I58" i="1" s="1"/>
  <c r="H60" i="1"/>
  <c r="L57" i="1"/>
  <c r="K56" i="1"/>
  <c r="K55" i="1" s="1"/>
  <c r="J56" i="1"/>
  <c r="J55" i="1" s="1"/>
  <c r="I56" i="1"/>
  <c r="I55" i="1" s="1"/>
  <c r="H56" i="1"/>
  <c r="L54" i="1"/>
  <c r="K53" i="1"/>
  <c r="K52" i="1" s="1"/>
  <c r="J53" i="1"/>
  <c r="J52" i="1" s="1"/>
  <c r="I53" i="1"/>
  <c r="I52" i="1" s="1"/>
  <c r="H53" i="1"/>
  <c r="L51" i="1"/>
  <c r="K50" i="1"/>
  <c r="K49" i="1" s="1"/>
  <c r="J50" i="1"/>
  <c r="J49" i="1" s="1"/>
  <c r="I50" i="1"/>
  <c r="I49" i="1" s="1"/>
  <c r="H50" i="1"/>
  <c r="L46" i="1"/>
  <c r="L45" i="1"/>
  <c r="K44" i="1"/>
  <c r="K43" i="1" s="1"/>
  <c r="K42" i="1" s="1"/>
  <c r="J44" i="1"/>
  <c r="J43" i="1" s="1"/>
  <c r="J42" i="1" s="1"/>
  <c r="I44" i="1"/>
  <c r="I43" i="1" s="1"/>
  <c r="I42" i="1" s="1"/>
  <c r="H44" i="1"/>
  <c r="L41" i="1"/>
  <c r="L40" i="1"/>
  <c r="L39" i="1"/>
  <c r="L38" i="1"/>
  <c r="K37" i="1"/>
  <c r="K36" i="1" s="1"/>
  <c r="K35" i="1" s="1"/>
  <c r="J37" i="1"/>
  <c r="J36" i="1" s="1"/>
  <c r="J35" i="1" s="1"/>
  <c r="I37" i="1"/>
  <c r="I36" i="1" s="1"/>
  <c r="H37" i="1"/>
  <c r="H36" i="1" s="1"/>
  <c r="L34" i="1"/>
  <c r="K33" i="1"/>
  <c r="J33" i="1"/>
  <c r="J32" i="1" s="1"/>
  <c r="I33" i="1"/>
  <c r="I32" i="1" s="1"/>
  <c r="H33" i="1"/>
  <c r="H32" i="1" s="1"/>
  <c r="K32" i="1"/>
  <c r="L31" i="1"/>
  <c r="K30" i="1"/>
  <c r="J30" i="1"/>
  <c r="J29" i="1" s="1"/>
  <c r="I30" i="1"/>
  <c r="I29" i="1" s="1"/>
  <c r="H30" i="1"/>
  <c r="K29" i="1"/>
  <c r="L28" i="1"/>
  <c r="K27" i="1"/>
  <c r="K26" i="1" s="1"/>
  <c r="J27" i="1"/>
  <c r="J26" i="1" s="1"/>
  <c r="I27" i="1"/>
  <c r="I26" i="1" s="1"/>
  <c r="H27" i="1"/>
  <c r="H26" i="1" s="1"/>
  <c r="L25" i="1"/>
  <c r="K24" i="1"/>
  <c r="K23" i="1" s="1"/>
  <c r="J24" i="1"/>
  <c r="J23" i="1" s="1"/>
  <c r="I24" i="1"/>
  <c r="I23" i="1" s="1"/>
  <c r="H24" i="1"/>
  <c r="H23" i="1" s="1"/>
  <c r="L22" i="1"/>
  <c r="L21" i="1"/>
  <c r="L20" i="1"/>
  <c r="K19" i="1"/>
  <c r="K18" i="1" s="1"/>
  <c r="K17" i="1" s="1"/>
  <c r="J19" i="1"/>
  <c r="J18" i="1" s="1"/>
  <c r="J17" i="1" s="1"/>
  <c r="I19" i="1"/>
  <c r="I18" i="1" s="1"/>
  <c r="I17" i="1" s="1"/>
  <c r="H19" i="1"/>
  <c r="L16" i="1"/>
  <c r="K15" i="1"/>
  <c r="K14" i="1" s="1"/>
  <c r="J15" i="1"/>
  <c r="J14" i="1" s="1"/>
  <c r="I15" i="1"/>
  <c r="I14" i="1" s="1"/>
  <c r="H15" i="1"/>
  <c r="J317" i="1" l="1"/>
  <c r="K317" i="1"/>
  <c r="L390" i="1"/>
  <c r="L238" i="1"/>
  <c r="K134" i="1"/>
  <c r="K150" i="1"/>
  <c r="J81" i="1"/>
  <c r="J331" i="1"/>
  <c r="H389" i="1"/>
  <c r="J134" i="1"/>
  <c r="I190" i="1"/>
  <c r="J233" i="1"/>
  <c r="I80" i="1"/>
  <c r="L385" i="1"/>
  <c r="L338" i="1"/>
  <c r="L91" i="1"/>
  <c r="H90" i="1"/>
  <c r="L90" i="1" s="1"/>
  <c r="L158" i="1"/>
  <c r="L170" i="1"/>
  <c r="I352" i="1"/>
  <c r="I348" i="1"/>
  <c r="I369" i="1"/>
  <c r="L24" i="1"/>
  <c r="L27" i="1"/>
  <c r="H29" i="1"/>
  <c r="L33" i="1"/>
  <c r="K48" i="1"/>
  <c r="H62" i="1"/>
  <c r="H68" i="1"/>
  <c r="L68" i="1" s="1"/>
  <c r="L75" i="1"/>
  <c r="H136" i="1"/>
  <c r="H135" i="1" s="1"/>
  <c r="H144" i="1"/>
  <c r="I150" i="1"/>
  <c r="L165" i="1"/>
  <c r="L195" i="1"/>
  <c r="H230" i="1"/>
  <c r="L299" i="1"/>
  <c r="H312" i="1"/>
  <c r="L312" i="1" s="1"/>
  <c r="H319" i="1"/>
  <c r="H318" i="1" s="1"/>
  <c r="H327" i="1"/>
  <c r="L327" i="1" s="1"/>
  <c r="H332" i="1"/>
  <c r="H344" i="1"/>
  <c r="L344" i="1" s="1"/>
  <c r="L350" i="1"/>
  <c r="H43" i="1"/>
  <c r="L43" i="1" s="1"/>
  <c r="I66" i="1"/>
  <c r="J80" i="1"/>
  <c r="L131" i="1"/>
  <c r="L145" i="1"/>
  <c r="L151" i="1"/>
  <c r="J150" i="1"/>
  <c r="L155" i="1"/>
  <c r="L159" i="1"/>
  <c r="L167" i="1"/>
  <c r="H177" i="1"/>
  <c r="L184" i="1"/>
  <c r="L191" i="1"/>
  <c r="L194" i="1"/>
  <c r="J225" i="1"/>
  <c r="L199" i="1"/>
  <c r="L228" i="1"/>
  <c r="H237" i="1"/>
  <c r="H236" i="1" s="1"/>
  <c r="H263" i="1"/>
  <c r="H262" i="1" s="1"/>
  <c r="H292" i="1"/>
  <c r="L292" i="1" s="1"/>
  <c r="L301" i="1"/>
  <c r="L19" i="1"/>
  <c r="L50" i="1"/>
  <c r="H52" i="1"/>
  <c r="L92" i="1"/>
  <c r="H124" i="1"/>
  <c r="L124" i="1" s="1"/>
  <c r="L130" i="1"/>
  <c r="L142" i="1"/>
  <c r="L171" i="1"/>
  <c r="J190" i="1"/>
  <c r="H197" i="1"/>
  <c r="L223" i="1"/>
  <c r="I233" i="1"/>
  <c r="H360" i="1"/>
  <c r="H359" i="1" s="1"/>
  <c r="H376" i="1"/>
  <c r="L380" i="1"/>
  <c r="L383" i="1"/>
  <c r="L15" i="1"/>
  <c r="H14" i="1"/>
  <c r="L14" i="1" s="1"/>
  <c r="L23" i="1"/>
  <c r="L32" i="1"/>
  <c r="H35" i="1"/>
  <c r="K13" i="1"/>
  <c r="H18" i="1"/>
  <c r="L18" i="1" s="1"/>
  <c r="L37" i="1"/>
  <c r="J47" i="1"/>
  <c r="H49" i="1"/>
  <c r="H55" i="1"/>
  <c r="H59" i="1"/>
  <c r="L59" i="1" s="1"/>
  <c r="H73" i="1"/>
  <c r="I133" i="1"/>
  <c r="H141" i="1"/>
  <c r="L146" i="1"/>
  <c r="L152" i="1"/>
  <c r="L156" i="1"/>
  <c r="L160" i="1"/>
  <c r="L168" i="1"/>
  <c r="L174" i="1"/>
  <c r="K190" i="1"/>
  <c r="H222" i="1"/>
  <c r="H227" i="1"/>
  <c r="L227" i="1" s="1"/>
  <c r="J226" i="1"/>
  <c r="K233" i="1"/>
  <c r="L302" i="1"/>
  <c r="H309" i="1"/>
  <c r="H335" i="1"/>
  <c r="L335" i="1" s="1"/>
  <c r="H341" i="1"/>
  <c r="L341" i="1" s="1"/>
  <c r="J347" i="1"/>
  <c r="K347" i="1"/>
  <c r="H354" i="1"/>
  <c r="L371" i="1"/>
  <c r="H379" i="1"/>
  <c r="H382" i="1"/>
  <c r="L386" i="1"/>
  <c r="I305" i="1"/>
  <c r="K47" i="1"/>
  <c r="L36" i="1"/>
  <c r="I35" i="1"/>
  <c r="I13" i="1" s="1"/>
  <c r="J48" i="1"/>
  <c r="J65" i="1"/>
  <c r="L62" i="1"/>
  <c r="L26" i="1"/>
  <c r="L87" i="1"/>
  <c r="K73" i="1"/>
  <c r="K66" i="1" s="1"/>
  <c r="L74" i="1"/>
  <c r="K82" i="1"/>
  <c r="L83" i="1"/>
  <c r="J13" i="1"/>
  <c r="I48" i="1"/>
  <c r="I65" i="1"/>
  <c r="L63" i="1"/>
  <c r="J133" i="1"/>
  <c r="L69" i="1"/>
  <c r="L84" i="1"/>
  <c r="L125" i="1"/>
  <c r="I144" i="1"/>
  <c r="I149" i="1" s="1"/>
  <c r="L154" i="1"/>
  <c r="I225" i="1"/>
  <c r="L30" i="1"/>
  <c r="L53" i="1"/>
  <c r="L44" i="1"/>
  <c r="L56" i="1"/>
  <c r="K65" i="1"/>
  <c r="I81" i="1"/>
  <c r="J149" i="1"/>
  <c r="K149" i="1"/>
  <c r="J189" i="1"/>
  <c r="L60" i="1"/>
  <c r="L88" i="1"/>
  <c r="L136" i="1"/>
  <c r="L137" i="1"/>
  <c r="L144" i="1"/>
  <c r="I189" i="1"/>
  <c r="H176" i="1"/>
  <c r="L183" i="1"/>
  <c r="J235" i="1"/>
  <c r="L293" i="1"/>
  <c r="L306" i="1"/>
  <c r="L313" i="1"/>
  <c r="I331" i="1"/>
  <c r="L345" i="1"/>
  <c r="H352" i="1"/>
  <c r="H348" i="1"/>
  <c r="K357" i="1"/>
  <c r="K353" i="1"/>
  <c r="L360" i="1"/>
  <c r="L361" i="1"/>
  <c r="H164" i="1"/>
  <c r="K225" i="1"/>
  <c r="K226" i="1"/>
  <c r="L231" i="1"/>
  <c r="L294" i="1"/>
  <c r="L298" i="1"/>
  <c r="J297" i="1"/>
  <c r="L310" i="1"/>
  <c r="L319" i="1"/>
  <c r="K331" i="1"/>
  <c r="L339" i="1"/>
  <c r="L342" i="1"/>
  <c r="J352" i="1"/>
  <c r="J348" i="1"/>
  <c r="L355" i="1"/>
  <c r="I399" i="1"/>
  <c r="J369" i="1"/>
  <c r="J399" i="1"/>
  <c r="L173" i="1"/>
  <c r="L185" i="1"/>
  <c r="L192" i="1"/>
  <c r="L198" i="1"/>
  <c r="I226" i="1"/>
  <c r="L237" i="1"/>
  <c r="L263" i="1"/>
  <c r="K297" i="1"/>
  <c r="J315" i="1"/>
  <c r="I330" i="1"/>
  <c r="K330" i="1"/>
  <c r="L332" i="1"/>
  <c r="L333" i="1"/>
  <c r="I347" i="1"/>
  <c r="L349" i="1"/>
  <c r="K352" i="1"/>
  <c r="K348" i="1"/>
  <c r="I357" i="1"/>
  <c r="I353" i="1"/>
  <c r="L370" i="1"/>
  <c r="K369" i="1"/>
  <c r="K399" i="1"/>
  <c r="L374" i="1"/>
  <c r="H373" i="1"/>
  <c r="L178" i="1"/>
  <c r="K189" i="1"/>
  <c r="K315" i="1"/>
  <c r="K235" i="1"/>
  <c r="I235" i="1"/>
  <c r="J330" i="1"/>
  <c r="J357" i="1"/>
  <c r="J353" i="1"/>
  <c r="L264" i="1"/>
  <c r="L320" i="1"/>
  <c r="L328" i="1"/>
  <c r="L336" i="1"/>
  <c r="L377" i="1"/>
  <c r="K316" i="1" l="1"/>
  <c r="I47" i="1"/>
  <c r="H42" i="1"/>
  <c r="L42" i="1" s="1"/>
  <c r="J316" i="1"/>
  <c r="H330" i="1"/>
  <c r="L330" i="1" s="1"/>
  <c r="H233" i="1"/>
  <c r="L233" i="1" s="1"/>
  <c r="H149" i="1"/>
  <c r="H331" i="1"/>
  <c r="L389" i="1"/>
  <c r="H388" i="1"/>
  <c r="L388" i="1" s="1"/>
  <c r="L230" i="1"/>
  <c r="H297" i="1"/>
  <c r="L373" i="1"/>
  <c r="L262" i="1"/>
  <c r="L176" i="1"/>
  <c r="K133" i="1"/>
  <c r="L379" i="1"/>
  <c r="H226" i="1"/>
  <c r="L55" i="1"/>
  <c r="L376" i="1"/>
  <c r="H123" i="1"/>
  <c r="L177" i="1"/>
  <c r="H347" i="1"/>
  <c r="L347" i="1" s="1"/>
  <c r="L197" i="1"/>
  <c r="H225" i="1"/>
  <c r="L225" i="1" s="1"/>
  <c r="J12" i="1"/>
  <c r="L309" i="1"/>
  <c r="L222" i="1"/>
  <c r="H17" i="1"/>
  <c r="H13" i="1" s="1"/>
  <c r="L52" i="1"/>
  <c r="H190" i="1"/>
  <c r="L141" i="1"/>
  <c r="H67" i="1"/>
  <c r="L49" i="1"/>
  <c r="L29" i="1"/>
  <c r="I134" i="1"/>
  <c r="I12" i="1" s="1"/>
  <c r="L35" i="1"/>
  <c r="L382" i="1"/>
  <c r="L354" i="1"/>
  <c r="H357" i="1"/>
  <c r="L357" i="1" s="1"/>
  <c r="H353" i="1"/>
  <c r="H58" i="1"/>
  <c r="I304" i="1"/>
  <c r="L305" i="1"/>
  <c r="L164" i="1"/>
  <c r="H163" i="1"/>
  <c r="H369" i="1"/>
  <c r="L359" i="1"/>
  <c r="H358" i="1"/>
  <c r="L149" i="1"/>
  <c r="L353" i="1"/>
  <c r="H399" i="1"/>
  <c r="L399" i="1" s="1"/>
  <c r="I316" i="1"/>
  <c r="K81" i="1"/>
  <c r="K12" i="1" s="1"/>
  <c r="L82" i="1"/>
  <c r="H47" i="1"/>
  <c r="L47" i="1" s="1"/>
  <c r="H315" i="1"/>
  <c r="L236" i="1"/>
  <c r="H235" i="1"/>
  <c r="L348" i="1"/>
  <c r="K80" i="1"/>
  <c r="L73" i="1"/>
  <c r="L352" i="1"/>
  <c r="K234" i="1"/>
  <c r="L331" i="1"/>
  <c r="L318" i="1"/>
  <c r="H317" i="1"/>
  <c r="J234" i="1"/>
  <c r="J400" i="1" s="1"/>
  <c r="L135" i="1"/>
  <c r="H134" i="1"/>
  <c r="H48" i="1" l="1"/>
  <c r="H65" i="1"/>
  <c r="L65" i="1" s="1"/>
  <c r="L58" i="1"/>
  <c r="L67" i="1"/>
  <c r="H66" i="1"/>
  <c r="L190" i="1"/>
  <c r="L17" i="1"/>
  <c r="L226" i="1"/>
  <c r="H80" i="1"/>
  <c r="L80" i="1" s="1"/>
  <c r="L369" i="1"/>
  <c r="L134" i="1"/>
  <c r="L123" i="1"/>
  <c r="H81" i="1"/>
  <c r="L81" i="1" s="1"/>
  <c r="H133" i="1"/>
  <c r="L133" i="1" s="1"/>
  <c r="K400" i="1"/>
  <c r="I297" i="1"/>
  <c r="L304" i="1"/>
  <c r="I315" i="1"/>
  <c r="L315" i="1" s="1"/>
  <c r="L13" i="1"/>
  <c r="H150" i="1"/>
  <c r="L163" i="1"/>
  <c r="H189" i="1"/>
  <c r="L189" i="1" s="1"/>
  <c r="H234" i="1"/>
  <c r="L235" i="1"/>
  <c r="H316" i="1"/>
  <c r="L317" i="1"/>
  <c r="H368" i="1"/>
  <c r="L368" i="1" s="1"/>
  <c r="L358" i="1"/>
  <c r="L66" i="1" l="1"/>
  <c r="L316" i="1"/>
  <c r="L150" i="1"/>
  <c r="L48" i="1"/>
  <c r="I234" i="1"/>
  <c r="L297" i="1"/>
  <c r="H12" i="1"/>
  <c r="I400" i="1" l="1"/>
  <c r="L234" i="1"/>
  <c r="H400" i="1"/>
  <c r="L12" i="1"/>
  <c r="L400" i="1" l="1"/>
</calcChain>
</file>

<file path=xl/sharedStrings.xml><?xml version="1.0" encoding="utf-8"?>
<sst xmlns="http://schemas.openxmlformats.org/spreadsheetml/2006/main" count="410" uniqueCount="259">
  <si>
    <t>"Bajo protesta de decir verdad declaramos que los Estados Financieros y sus notas, son razonablemente correctos y son responsabilidad del emisor"</t>
  </si>
  <si>
    <t>Aportaciones</t>
  </si>
  <si>
    <t>Resultado por Posición Monetaria</t>
  </si>
  <si>
    <r>
      <t>Rubro de los Ingresos</t>
    </r>
    <r>
      <rPr>
        <b/>
        <sz val="5"/>
        <rFont val="Arial"/>
        <family val="2"/>
      </rPr>
      <t xml:space="preserve">
</t>
    </r>
    <r>
      <rPr>
        <sz val="8"/>
        <rFont val="Arial"/>
        <family val="2"/>
      </rPr>
      <t>(4)</t>
    </r>
  </si>
  <si>
    <t>Ingresos</t>
  </si>
  <si>
    <t>Ingresos de Gestión</t>
  </si>
  <si>
    <t xml:space="preserve">Impuestos </t>
  </si>
  <si>
    <t>Impuesto sobre los Ingresos</t>
  </si>
  <si>
    <t>Impuestos sobre el Patrimonio</t>
  </si>
  <si>
    <t>Predial</t>
  </si>
  <si>
    <t>Sobre Adquisición de Inmuebles y Otras Operaciones Traslativas de Dominio de Inmuebles</t>
  </si>
  <si>
    <t>Sobre Conjuntos Urbanos</t>
  </si>
  <si>
    <t>Impuesto sobre la Producción, el Consumo y las Transacciones</t>
  </si>
  <si>
    <t>Impuestos al Comercio Exterior</t>
  </si>
  <si>
    <t>Impuestos sobre Nóminas y Asimilables</t>
  </si>
  <si>
    <t>Impuestos Ecológicos</t>
  </si>
  <si>
    <t>Accesorios de Impuestos</t>
  </si>
  <si>
    <t>Multas</t>
  </si>
  <si>
    <t>Recargos</t>
  </si>
  <si>
    <t>Gastos de Ejecución</t>
  </si>
  <si>
    <t>Indemnización por Devolución de Cheques</t>
  </si>
  <si>
    <t>Otros Impuestos</t>
  </si>
  <si>
    <t>Otros impuestos</t>
  </si>
  <si>
    <t>Sobre Anuncios Publicitarios</t>
  </si>
  <si>
    <t>Sobre Diversiones, Juegos y Espectáculos Públicos</t>
  </si>
  <si>
    <t>Subtotal (12)</t>
  </si>
  <si>
    <t>Cuotas y Aportaciones de Seguridad Social</t>
  </si>
  <si>
    <t>Aportaciones para Fondos de Vivienda</t>
  </si>
  <si>
    <t>Cuotas para el Seguro Social</t>
  </si>
  <si>
    <t>Cuotas de Ahorro para el Retiro</t>
  </si>
  <si>
    <t>Accesorios de Cuotas y Aportaciones de Seguridad Social</t>
  </si>
  <si>
    <t>Otras Cuotas y Aportaciones para la Seguridad Social</t>
  </si>
  <si>
    <t>Contribuciones de Mejoras</t>
  </si>
  <si>
    <t>Contribución de Mejoras por Obras Públicas</t>
  </si>
  <si>
    <t>Contribución o Aportación de Mejoras por Obras Públicas</t>
  </si>
  <si>
    <t>Para Obra Pública y Acciones de Beneficio Social</t>
  </si>
  <si>
    <t>Para Obras de Impacto Vial</t>
  </si>
  <si>
    <t>Por Servicios Ambientales</t>
  </si>
  <si>
    <t>Accesorios de Contribución o Aportación de Mejoras por Obras Públicas</t>
  </si>
  <si>
    <t>Indemnización por devolución de cheques</t>
  </si>
  <si>
    <t>Derechos</t>
  </si>
  <si>
    <t>Derechos por el Uso, Goce, Aprovechamiento o Explotación de Bienes de Dominio Público</t>
  </si>
  <si>
    <t>Por Uso de Vías y Áreas Públicas para el Ejercicio de Actividades Comerciales y de Servicios</t>
  </si>
  <si>
    <t>De  Estacionamiento en la Vía Pública y de Servicio Público</t>
  </si>
  <si>
    <t>Derechos a los Hidrocarburos</t>
  </si>
  <si>
    <t>Derechos por Prestación de Servicios</t>
  </si>
  <si>
    <t>Suministro de Agua Potable</t>
  </si>
  <si>
    <t>Suministro de Agua en Bloque Proporcionada por la Autoridad Municipal a Fraccionamientos, Unidades Habitacionales, Comerciales o Industriales</t>
  </si>
  <si>
    <t>Autorización de Derivaciones de la Toma de Agua</t>
  </si>
  <si>
    <t>Conexiones a los Sistemas de Agua y Drenaje</t>
  </si>
  <si>
    <t>Reconexión a los Sistemas de Agua Potable</t>
  </si>
  <si>
    <t>Control para el Establecimiento de Sistemas de Agua Potable y Alcantarillado en Fraccionamientos o Unidades Habitacionales, Comerciales o Industriales</t>
  </si>
  <si>
    <t>Conexiones de Toma por el Suministro de Agua en Bloque Proporcionado por Autoridades Municipales</t>
  </si>
  <si>
    <t>Derechos de Descarga de Aguas Residuales y su Tratamiento o Manejo Ecológico</t>
  </si>
  <si>
    <t>Reparación de Aparatos Medidores de Consumo de Agua</t>
  </si>
  <si>
    <t>Instalación de Medidores</t>
  </si>
  <si>
    <t>Agua en Pipas (Permiso)</t>
  </si>
  <si>
    <t>Agua en Pipas (Carga)</t>
  </si>
  <si>
    <t>Obras</t>
  </si>
  <si>
    <t>Rezagos</t>
  </si>
  <si>
    <t>Venta de Medidores</t>
  </si>
  <si>
    <t>Certificaciones</t>
  </si>
  <si>
    <t>Otros</t>
  </si>
  <si>
    <t>Mantenimiento de Drenaje</t>
  </si>
  <si>
    <t>Dictamen de Factibilidad de Servicios</t>
  </si>
  <si>
    <t>Del Registro Civil</t>
  </si>
  <si>
    <t>De Desarrollo Urbano y Obras Públicas</t>
  </si>
  <si>
    <t>Por Servicios Prestados por Autoridades Fiscales, Administrativas y de Acceso a la Información Pública</t>
  </si>
  <si>
    <t>Por Servicios de Rastros</t>
  </si>
  <si>
    <t>Por Corral de Consejo e Identificación de Señales de Sangre, Tatuajes, Elementos Electromagnéticos y Fierros para Marcar Ganado y Magueyes</t>
  </si>
  <si>
    <t>Por Servicios de Panteones</t>
  </si>
  <si>
    <t>Por la Expedición o Refrendo Anual de Licencias Para la Venta de Bebidas Alcohólicas al Público</t>
  </si>
  <si>
    <t>Por Servicios Prestados por Autoridades de Seguridad Pública</t>
  </si>
  <si>
    <t>Por Servicios Prestados por las Autoridades de Catastro</t>
  </si>
  <si>
    <t>Por Servicios de Alumbrado Público</t>
  </si>
  <si>
    <t>Por Servicios de Limpieza de Lotes Baldíos, Recolección, Traslado, y Disposición Final de Residuos Sólidos Industriales y Comerciales</t>
  </si>
  <si>
    <t>Accesorios de Derechos</t>
  </si>
  <si>
    <t>Otros Derechos</t>
  </si>
  <si>
    <t>Productos de Tipo Corriente</t>
  </si>
  <si>
    <t>Productos Derivados del Uso y Aprovechamiento de Bienes no Sujetos a Régimen de Dominio Público</t>
  </si>
  <si>
    <t>Por la Venta o Arrendamiento de Bienes Municipales</t>
  </si>
  <si>
    <t>Impresos y Papel Especial</t>
  </si>
  <si>
    <t>Derivados de Bosques Municipales</t>
  </si>
  <si>
    <t>Enajenación de Bienes Muebles no Sujetos a ser Inventariados</t>
  </si>
  <si>
    <t>Otros Productos que Generan Ingresos Corrientes</t>
  </si>
  <si>
    <t>Rendimientos o Ingresos Derivados de las Actividades de Organismos Descentralizados y Empresas de Participación Municipal cuando por su Naturaleza Correspondan a Actividades que no son Propias de Derecho Público</t>
  </si>
  <si>
    <t>En general, todos aquellos Ingresos que perciba la Hacienda Pública Municipal, derivados de Actividades que no son Propias de Derecho Público, o por la Explotación de sus Bienes Patrimoniales.</t>
  </si>
  <si>
    <t xml:space="preserve">Aprovechamientos </t>
  </si>
  <si>
    <t>Incentivos Derivados de la Colaboración Fiscal</t>
  </si>
  <si>
    <t>Sanciones Administrativas</t>
  </si>
  <si>
    <t>Indemnizaciones</t>
  </si>
  <si>
    <t>Indemnizaciones por Daños a Bienes Municipales</t>
  </si>
  <si>
    <t>Otras Indemnizaciones</t>
  </si>
  <si>
    <t>Reintegros</t>
  </si>
  <si>
    <t>Aprovechamientos Provenientes de Obras Públicas</t>
  </si>
  <si>
    <t>Aprovechamientos por Participaciones Derivadas de la Aplicación de Leyes</t>
  </si>
  <si>
    <t>Aprovechamientos por Aportaciones y Cooperaciones</t>
  </si>
  <si>
    <t>Accesorios de Aprovechamientos</t>
  </si>
  <si>
    <t>Indemnización por Devolución de cheques</t>
  </si>
  <si>
    <t>Otros Aprovechamientos</t>
  </si>
  <si>
    <t>Uso o Explotación de Bienes de Dominio Público</t>
  </si>
  <si>
    <t>Herencias, Legados, Cesiones y Donaciones</t>
  </si>
  <si>
    <t>Resarcimientos</t>
  </si>
  <si>
    <t xml:space="preserve">Ingresos por Venta de Bienes y Servicios </t>
  </si>
  <si>
    <t>Ingresos por Venta de Mercancías</t>
  </si>
  <si>
    <t>Ingresos por Venta de Bienes y Servicios Producidos en Establecimientos del Gobierno</t>
  </si>
  <si>
    <t>Ingresos por Venta de Bienes y Servicios de Organismos Descentralizados, Fideicomisos y Empresas de Participación Estatal</t>
  </si>
  <si>
    <t>Estancias Infantiles</t>
  </si>
  <si>
    <t>Farmacias</t>
  </si>
  <si>
    <t>Servicios Médicos</t>
  </si>
  <si>
    <t>Productos Nutricionales (Amaranto, Soya, etc.)</t>
  </si>
  <si>
    <t>Velatorios</t>
  </si>
  <si>
    <t>Colegiaturas</t>
  </si>
  <si>
    <t>Huertos Familiares</t>
  </si>
  <si>
    <t>Servicios de Alberca</t>
  </si>
  <si>
    <t>Panadería</t>
  </si>
  <si>
    <t>Servicios de Laboratorio</t>
  </si>
  <si>
    <t>Servicios de Baños Públicos</t>
  </si>
  <si>
    <t>Inscripciones</t>
  </si>
  <si>
    <t>Desayunos Escolares</t>
  </si>
  <si>
    <t>Productos Básicos (despensas)</t>
  </si>
  <si>
    <t>Servicios Jurídicos</t>
  </si>
  <si>
    <t>Servicios Psicológicos</t>
  </si>
  <si>
    <t>Servicios de Terapia y Discapacidad</t>
  </si>
  <si>
    <t>Ingresos Diversos</t>
  </si>
  <si>
    <t>Ingresos de Organismos del Deporte</t>
  </si>
  <si>
    <t>Ingresos por Fideicomisos y Empresas de Participación Municipal</t>
  </si>
  <si>
    <t>Rendimientos o Ingresos Derivados de Organismos Descentralizados y Fideicomisos, cuando por su naturaleza correspondan a Actividades Propias de Derecho Público</t>
  </si>
  <si>
    <t>Rendimientos o Ingresos Derivados de Empresas de Participación Estatal, cuando por su naturaleza correspondan a Actividades Propias de Derecho Público</t>
  </si>
  <si>
    <t>Ingresos de Operación de Entidades Paraestatales Empresariales  no Financieras</t>
  </si>
  <si>
    <t>Contribuciones no Comprendidas en las Fracciones de la Ley de Ingresos Causadas en Ejercicios Fiscales Anteriores Pendientes de Liquidación o Pago</t>
  </si>
  <si>
    <t>Ingresos no Comprendidos en las Fracciones de la Ley de Ingresos Causados en Ejercicios Fiscales Anteriores Pendientes de Liquidación o Pago</t>
  </si>
  <si>
    <t>Impuestos no Comprendidos en las Fracciones de la Ley de Ingresos Causados en Ejercicios Fiscales Anteriores Pendientes de Liquidación o Pago</t>
  </si>
  <si>
    <t>Contribuciones de Mejoras, Derechos, Productos y Aprovechamientos no Comprendidos en las Fracciones de la Ley de Ingresos Causados en Ejercicios Fiscales Anteriores Pendientes de Liquidación o Pago</t>
  </si>
  <si>
    <t>Participaciones y Aportaciones</t>
  </si>
  <si>
    <t>Participaciones</t>
  </si>
  <si>
    <t>Fondo General de Participaciones</t>
  </si>
  <si>
    <t>Fondo de Fomentos Municipal</t>
  </si>
  <si>
    <t>Fondo de Fiscalización y Recaudación</t>
  </si>
  <si>
    <t>Correspondientes al Impuesto Especial Sobre Producción y Servicios</t>
  </si>
  <si>
    <t>Correspondientes al Impuesto Sobre Automóviles Nuevos</t>
  </si>
  <si>
    <t>Correspondientes al Impuesto Sobre Tenencia o Uso de Vehículos</t>
  </si>
  <si>
    <t>Correspondientes al Fondo de Compensación del Impuesto Sobre Automóviles Nuevos</t>
  </si>
  <si>
    <t>Las derivadas de la aplicación del artículo 4-A de la Ley de Coordinación Fiscal</t>
  </si>
  <si>
    <t>Del Impuesto Sobre Tenencia o Uso de Vehículos Automotores</t>
  </si>
  <si>
    <t>Del Impuesto Sobre Adquisición de Vehículos Automotores Usados</t>
  </si>
  <si>
    <t>Del Impuesto Sobre Loterías, Rifas, Sorteos, Concursos y Juegos Permitidos con Cruce de Apuestas</t>
  </si>
  <si>
    <t>Las demás derivadas de la aplicación del Título Séptimo del Código Financiero para el Estado de México y Municipios, así como de los Convenios, Acuerdos o Declaratorias que al Efecto se Celebren o Realicen</t>
  </si>
  <si>
    <t>Programa de Acciones para el Desarrollo (PAD)</t>
  </si>
  <si>
    <t>Fondo Estatal de Fortalecimiento Municipal (FEFOM)</t>
  </si>
  <si>
    <t>Remanentes Gasto de Inversión Sectorial (PAD)</t>
  </si>
  <si>
    <t>Remanentes Programa de Apoyo al Gasto de Inversión de los Municipios (FEFOM)</t>
  </si>
  <si>
    <t>Otros Recursos Estatales</t>
  </si>
  <si>
    <t>Recursos del CEDIPIEM</t>
  </si>
  <si>
    <t>Recursos del Sistema DIFEM</t>
  </si>
  <si>
    <t>Mecánica Teatral</t>
  </si>
  <si>
    <t>El Impuesto Sobre la Renta efectivamente enterado a la Federación, correspondiente al salario de su personal que preste o desempeñe un servicio personal subordinado así como de sus organismos públicos descentralizados</t>
  </si>
  <si>
    <t>Aportaciones Federales</t>
  </si>
  <si>
    <t>Fondo de Aportaciones para Infraestructura Social Municipal</t>
  </si>
  <si>
    <t>Fondo de Aportaciones para el Fortalecimiento de los Municipios y de las Demarcaciones Territoriales del Distrito Federal</t>
  </si>
  <si>
    <t>Remanentes de Ramo 33 (FISM)</t>
  </si>
  <si>
    <t>Remanentes de Ramo 33 (FORTAMUNDF)</t>
  </si>
  <si>
    <t>Recursos del Programa Hábitat</t>
  </si>
  <si>
    <t>Excedentes Petroleros</t>
  </si>
  <si>
    <t>Ramo 23</t>
  </si>
  <si>
    <t>FORTASEG</t>
  </si>
  <si>
    <t>Remanentes Otros Recursos Federales</t>
  </si>
  <si>
    <t>Otros Recursos Federales</t>
  </si>
  <si>
    <t>Recursos del Programa de ahorro y subsidio para la vivienda, “ Tu Casa”. (FONHAPO)</t>
  </si>
  <si>
    <t>Recursos del Programa para el Desarrollo de Zonas Prioritarias</t>
  </si>
  <si>
    <t>Recursos del Programa 3 X 1 para Migrantes.</t>
  </si>
  <si>
    <t>Recursos del Programa de Empleo Temporal (PET) .</t>
  </si>
  <si>
    <t>Recursos del Programa de Vivienda Rural.</t>
  </si>
  <si>
    <t>Recursos del Programa de Opciones Productivas.</t>
  </si>
  <si>
    <t>Recursos para el Rescate de Espacios Públicos</t>
  </si>
  <si>
    <t>Recursos del Fideicomiso Fondo Nacional de Habitaciones Populares</t>
  </si>
  <si>
    <t>Recursos del Programa CONADE</t>
  </si>
  <si>
    <t>Recursos para el Programa Calidad para el Deporte CONADE</t>
  </si>
  <si>
    <t>Recursos del Programa Cultura Física CONADE</t>
  </si>
  <si>
    <t>Recursos de CONACULTA</t>
  </si>
  <si>
    <t>Recursos Programa de Devolución de Derechos PRODER</t>
  </si>
  <si>
    <t>Recursos para agua Potable, Alcantarillado y Saneamiento en zonas Urbanas APAZU</t>
  </si>
  <si>
    <t>Recursos de Instituto Nacional para el Desarrollo de Capacidades del Sector Rural INCA RURAL / Sistema Nacional de Capacitación y Asistencia Técnica Rural Integral SINACATRI</t>
  </si>
  <si>
    <t>Recursos de la Comisión Nacional para el Desarrollo de los Pueblos Indígenas CDI.</t>
  </si>
  <si>
    <t>Fondo de Aportaciones para la Seguridad Pública. (FASP)</t>
  </si>
  <si>
    <t>Convenios</t>
  </si>
  <si>
    <t>Multas Federales no Fiscales</t>
  </si>
  <si>
    <t>Convenios de Tránsito Estatal con Municipios</t>
  </si>
  <si>
    <t>Transferencias, Asignaciones, Subsidios y Otras Ayudas</t>
  </si>
  <si>
    <t>Transferencias Internas y Asignaciones al Sector Público</t>
  </si>
  <si>
    <t>Transferencias al Resto del Sector Público</t>
  </si>
  <si>
    <t>Subsidios y Subvenciones</t>
  </si>
  <si>
    <t>Subsidios para Gastos de Operación</t>
  </si>
  <si>
    <t>Ayudas sociales</t>
  </si>
  <si>
    <t>Pensiones y Jubilaciones</t>
  </si>
  <si>
    <t>Otros Ingresos y Beneficios</t>
  </si>
  <si>
    <t>Ingresos financieros</t>
  </si>
  <si>
    <t>Intereses Ganados de Valores, Créditos, Bonos y Otros</t>
  </si>
  <si>
    <t>Derivados de Recursos Propios</t>
  </si>
  <si>
    <t>Derivados de Participaciones Federales</t>
  </si>
  <si>
    <t>Derivados del Ramo 33</t>
  </si>
  <si>
    <t>Ingresos Financieros por FISM</t>
  </si>
  <si>
    <t>Ingresos Financieros por FORTAMUNDF</t>
  </si>
  <si>
    <t>Derivados de Recursos de Programas Estatales</t>
  </si>
  <si>
    <t>Otros Ingresos Financieros</t>
  </si>
  <si>
    <t>Incremento por Variación de Inventarios</t>
  </si>
  <si>
    <t>Incremento por Variación de Inventarios de Mercancías para Venta</t>
  </si>
  <si>
    <t>Incremento por Variación de Inventarios de Mercancías Terminadas</t>
  </si>
  <si>
    <t>Incremento por Variación de Inventarios de Mercancías en Proceso de Elaboración</t>
  </si>
  <si>
    <t>Incremento por Variación de Inventarios de Materias Primas, Materiales y Suministros para Producción</t>
  </si>
  <si>
    <t>Incremento por Variación de Almacén de Materias Primas, Materiales y Suministros de Consumo</t>
  </si>
  <si>
    <t>Disminución del Exceso de Estimaciones por Pérdida o Deterioro u Obsolescencia</t>
  </si>
  <si>
    <t>Disminución del Exceso de Provisiones</t>
  </si>
  <si>
    <t>Disminución del Exceso en Provisiones</t>
  </si>
  <si>
    <t>Ingresos Extraordinarios</t>
  </si>
  <si>
    <t>Ingresos derivados de Financiamiento</t>
  </si>
  <si>
    <t>Banco Nacional de Obras y Servicios Públicos</t>
  </si>
  <si>
    <t>Otras Instituciones Públicas</t>
  </si>
  <si>
    <t>Instituciones Privadas</t>
  </si>
  <si>
    <t>Particulares</t>
  </si>
  <si>
    <t>Pasivos Generados al Cierre del Ejercicio Fiscal Pendientes de Pago</t>
  </si>
  <si>
    <t>Otros Ingresos y Beneficios Varios</t>
  </si>
  <si>
    <t>Otros Ingresos de Ejercicios Anteriores</t>
  </si>
  <si>
    <t>Bonificaciones y Descuentos Obtenidos</t>
  </si>
  <si>
    <t>Diferencias por Tipo de Cambio a Favor en Efectivo y Equivalentes</t>
  </si>
  <si>
    <t>Diferencias de Cotizaciones a Favor en Valores Negociables</t>
  </si>
  <si>
    <t>Utilidades por Participación Patrimonial</t>
  </si>
  <si>
    <t>Aportaciones por Gestoría de Diputados</t>
  </si>
  <si>
    <t>Ingresos por Audiencia Pública</t>
  </si>
  <si>
    <t>Actualización de Inversiones en UDI´S</t>
  </si>
  <si>
    <t>Intereses por Inversiones en UDI´S</t>
  </si>
  <si>
    <t>Otros Convenios</t>
  </si>
  <si>
    <t>Ingresos Derivados de Ejercicios Anteriores no Aplicados</t>
  </si>
  <si>
    <t>Otros Ingresos Varios</t>
  </si>
  <si>
    <t>Otros Ingresos por Donativos</t>
  </si>
  <si>
    <r>
      <t xml:space="preserve">Cuenta
</t>
    </r>
    <r>
      <rPr>
        <sz val="8"/>
        <rFont val="Arial"/>
        <family val="2"/>
      </rPr>
      <t xml:space="preserve">(3) </t>
    </r>
  </si>
  <si>
    <r>
      <t xml:space="preserve"> Ingreso Recaudado  
</t>
    </r>
    <r>
      <rPr>
        <sz val="8"/>
        <rFont val="Arial"/>
        <family val="2"/>
      </rPr>
      <t>(5)</t>
    </r>
  </si>
  <si>
    <r>
      <t xml:space="preserve">
Integración del Ingreso Recaudado
</t>
    </r>
    <r>
      <rPr>
        <sz val="8"/>
        <rFont val="Arial"/>
        <family val="2"/>
      </rPr>
      <t xml:space="preserve">(6)
</t>
    </r>
  </si>
  <si>
    <t>Municipio</t>
  </si>
  <si>
    <t>DIF</t>
  </si>
  <si>
    <t>ODAS</t>
  </si>
  <si>
    <t>Instituto del Deporte</t>
  </si>
  <si>
    <t>A</t>
  </si>
  <si>
    <t>B</t>
  </si>
  <si>
    <t>C</t>
  </si>
  <si>
    <t>D</t>
  </si>
  <si>
    <t>E=A+B+C+D</t>
  </si>
  <si>
    <t>Subtotal (7)</t>
  </si>
  <si>
    <t>Participaciones, Aportaciones, Transferencias, Asignaciones, Subsidios y Otras Ayudas</t>
  </si>
  <si>
    <t>Nota: 1</t>
  </si>
  <si>
    <t>Total Partidas (8)</t>
  </si>
  <si>
    <t>Nota 1: El subsidio que el municipio otorga al sus organismos descentralizados no se registra como  ingreso recaudado,  porque el municipio ya lo reportó en su Ingreso Recaudado, en el concepto de ingresos correspondiente.</t>
  </si>
  <si>
    <t xml:space="preserve">A la venta final de bebidas con contenido alcohólico </t>
  </si>
  <si>
    <t>Fondo de Estabilización de los Ingresos de las Entidades Federativas (FEIEF)</t>
  </si>
  <si>
    <t xml:space="preserve">Los Derivados de las Operaciones de Crédito en los términos que establece el Título Octavo del Código Financiero del Estado de México y Municipios y Otras Leyes Aplicables </t>
  </si>
  <si>
    <r>
      <t xml:space="preserve">Estado Analítico de Ingresos Integrado
</t>
    </r>
    <r>
      <rPr>
        <sz val="12"/>
        <rFont val="Arial"/>
        <family val="2"/>
      </rPr>
      <t xml:space="preserve"> (Pesos)</t>
    </r>
  </si>
  <si>
    <t>Cuenta Pública 2019</t>
  </si>
  <si>
    <t xml:space="preserve"> Del 1 de Enero al 31 de Diciembre de 2019  (2)</t>
  </si>
  <si>
    <t>Entidad Municipal: (1)     JOCOTITLAN     No. 0028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</si>
</sst>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00;###000"/>
    <numFmt numFmtId="166" formatCode="00"/>
  </numFmts>
  <fonts count="16"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1"/>
      <color indexed="8"/>
      <name val="Calibri"/>
      <family val="2"/>
    </font>
    <font>
      <b/>
      <sz val="12"/>
      <name val="Arial"/>
      <family val="2"/>
    </font>
    <font>
      <b/>
      <sz val="14"/>
      <name val="Arial"/>
      <family val="2"/>
    </font>
    <font>
      <sz val="12"/>
      <name val="Arial"/>
      <family val="2"/>
    </font>
    <font>
      <b/>
      <sz val="3"/>
      <name val="Arial"/>
      <family val="2"/>
    </font>
    <font>
      <b/>
      <sz val="5"/>
      <name val="Arial"/>
      <family val="2"/>
    </font>
    <font>
      <b/>
      <sz val="7"/>
      <color indexed="8"/>
      <name val="Arial"/>
      <family val="2"/>
    </font>
    <font>
      <b/>
      <sz val="7"/>
      <name val="Arial"/>
      <family val="2"/>
    </font>
    <font>
      <sz val="7"/>
      <color indexed="8"/>
      <name val="Arial"/>
      <family val="2"/>
    </font>
    <font>
      <sz val="7"/>
      <name val="Arial"/>
      <family val="2"/>
    </font>
    <font>
      <b/>
      <sz val="10"/>
      <color indexed="8"/>
      <name val="Arial"/>
      <family val="2"/>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indexed="9"/>
        <bgColor indexed="8"/>
      </patternFill>
    </fill>
    <fill>
      <patternFill patternType="solid">
        <fgColor indexed="13"/>
        <bgColor indexed="64"/>
      </patternFill>
    </fill>
  </fills>
  <borders count="25">
    <border>
      <left/>
      <right/>
      <top/>
      <bottom/>
      <diagonal/>
    </border>
    <border>
      <left style="double">
        <color auto="1"/>
      </left>
      <right/>
      <top style="double">
        <color auto="1"/>
      </top>
      <bottom/>
      <diagonal/>
    </border>
    <border>
      <left/>
      <right/>
      <top style="double">
        <color indexed="64"/>
      </top>
      <bottom/>
      <diagonal/>
    </border>
    <border>
      <left/>
      <right style="double">
        <color indexed="64"/>
      </right>
      <top style="double">
        <color indexed="64"/>
      </top>
      <bottom/>
      <diagonal/>
    </border>
    <border>
      <left style="double">
        <color auto="1"/>
      </left>
      <right/>
      <top/>
      <bottom/>
      <diagonal/>
    </border>
    <border>
      <left/>
      <right style="double">
        <color indexed="64"/>
      </right>
      <top/>
      <bottom/>
      <diagonal/>
    </border>
    <border>
      <left style="double">
        <color auto="1"/>
      </left>
      <right/>
      <top/>
      <bottom style="double">
        <color auto="1"/>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right style="thin">
        <color auto="1"/>
      </right>
      <top style="double">
        <color auto="1"/>
      </top>
      <bottom/>
      <diagonal/>
    </border>
    <border>
      <left style="thin">
        <color auto="1"/>
      </left>
      <right style="thin">
        <color auto="1"/>
      </right>
      <top style="thin">
        <color auto="1"/>
      </top>
      <bottom style="thin">
        <color auto="1"/>
      </bottom>
      <diagonal/>
    </border>
    <border>
      <left/>
      <right style="thin">
        <color indexed="64"/>
      </right>
      <top/>
      <bottom/>
      <diagonal/>
    </border>
    <border>
      <left/>
      <right style="thin">
        <color indexed="64"/>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s>
  <cellStyleXfs count="8">
    <xf numFmtId="0" fontId="0" fillId="0" borderId="0"/>
    <xf numFmtId="0" fontId="2" fillId="0" borderId="0"/>
    <xf numFmtId="0" fontId="2" fillId="0" borderId="0"/>
    <xf numFmtId="0" fontId="2" fillId="0" borderId="0"/>
    <xf numFmtId="0" fontId="1" fillId="0" borderId="0"/>
    <xf numFmtId="43" fontId="5"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111">
    <xf numFmtId="0" fontId="0" fillId="0" borderId="0" xfId="0"/>
    <xf numFmtId="164" fontId="11" fillId="3" borderId="14" xfId="4" applyNumberFormat="1" applyFont="1" applyFill="1" applyBorder="1" applyAlignment="1">
      <alignment horizontal="left" vertical="center" wrapText="1"/>
    </xf>
    <xf numFmtId="0" fontId="12" fillId="3" borderId="14" xfId="4" applyFont="1" applyFill="1" applyBorder="1" applyAlignment="1">
      <alignment horizontal="left" vertical="center" wrapText="1"/>
    </xf>
    <xf numFmtId="165" fontId="11" fillId="3" borderId="19" xfId="4" applyNumberFormat="1" applyFont="1" applyFill="1" applyBorder="1" applyAlignment="1">
      <alignment vertical="center" wrapText="1"/>
    </xf>
    <xf numFmtId="165" fontId="11" fillId="3" borderId="17" xfId="4" applyNumberFormat="1" applyFont="1" applyFill="1" applyBorder="1" applyAlignment="1">
      <alignment vertical="center" wrapText="1"/>
    </xf>
    <xf numFmtId="165" fontId="11" fillId="3" borderId="14" xfId="4" applyNumberFormat="1" applyFont="1" applyFill="1" applyBorder="1" applyAlignment="1">
      <alignment horizontal="left" vertical="center" wrapText="1"/>
    </xf>
    <xf numFmtId="164" fontId="13" fillId="0" borderId="14" xfId="4" applyNumberFormat="1" applyFont="1" applyBorder="1" applyAlignment="1">
      <alignment horizontal="left" vertical="center" wrapText="1"/>
    </xf>
    <xf numFmtId="165" fontId="13" fillId="0" borderId="14" xfId="4" applyNumberFormat="1" applyFont="1" applyBorder="1" applyAlignment="1">
      <alignment horizontal="left" vertical="center" wrapText="1"/>
    </xf>
    <xf numFmtId="0" fontId="14" fillId="0" borderId="14" xfId="4" applyFont="1" applyBorder="1" applyAlignment="1">
      <alignment horizontal="left" vertical="center" wrapText="1"/>
    </xf>
    <xf numFmtId="165" fontId="13" fillId="0" borderId="19" xfId="4" applyNumberFormat="1" applyFont="1" applyBorder="1" applyAlignment="1">
      <alignment vertical="center" wrapText="1"/>
    </xf>
    <xf numFmtId="0" fontId="14" fillId="0" borderId="14" xfId="4" applyFont="1" applyBorder="1" applyAlignment="1">
      <alignment horizontal="justify" vertical="center" wrapText="1"/>
    </xf>
    <xf numFmtId="0" fontId="12" fillId="3" borderId="14" xfId="4" applyFont="1" applyFill="1" applyBorder="1" applyAlignment="1">
      <alignment horizontal="justify" vertical="center" wrapText="1"/>
    </xf>
    <xf numFmtId="165" fontId="13" fillId="0" borderId="14" xfId="4" applyNumberFormat="1" applyFont="1" applyBorder="1" applyAlignment="1">
      <alignment vertical="center" wrapText="1"/>
    </xf>
    <xf numFmtId="0" fontId="12" fillId="3" borderId="14" xfId="4" applyFont="1" applyFill="1" applyBorder="1" applyAlignment="1">
      <alignment horizontal="left" vertical="center"/>
    </xf>
    <xf numFmtId="0" fontId="12" fillId="3" borderId="19" xfId="4" applyFont="1" applyFill="1" applyBorder="1" applyAlignment="1">
      <alignment vertical="center"/>
    </xf>
    <xf numFmtId="0" fontId="12" fillId="3" borderId="17" xfId="4" applyFont="1" applyFill="1" applyBorder="1" applyAlignment="1">
      <alignment vertical="center"/>
    </xf>
    <xf numFmtId="164" fontId="13" fillId="3" borderId="14" xfId="4" applyNumberFormat="1" applyFont="1" applyFill="1" applyBorder="1" applyAlignment="1">
      <alignment horizontal="left" vertical="center" wrapText="1"/>
    </xf>
    <xf numFmtId="0" fontId="14" fillId="3" borderId="14" xfId="4" applyFont="1" applyFill="1" applyBorder="1" applyAlignment="1">
      <alignment horizontal="left" vertical="center"/>
    </xf>
    <xf numFmtId="165" fontId="13" fillId="3" borderId="14" xfId="4" applyNumberFormat="1" applyFont="1" applyFill="1" applyBorder="1" applyAlignment="1">
      <alignment horizontal="left" vertical="center" wrapText="1"/>
    </xf>
    <xf numFmtId="0" fontId="14" fillId="0" borderId="14" xfId="4" applyFont="1" applyBorder="1" applyAlignment="1">
      <alignment horizontal="left" vertical="center"/>
    </xf>
    <xf numFmtId="165" fontId="13" fillId="0" borderId="19" xfId="4" applyNumberFormat="1" applyFont="1" applyBorder="1" applyAlignment="1">
      <alignment horizontal="left" vertical="center" wrapText="1"/>
    </xf>
    <xf numFmtId="164" fontId="13" fillId="2" borderId="14" xfId="4" applyNumberFormat="1" applyFont="1" applyFill="1" applyBorder="1" applyAlignment="1">
      <alignment horizontal="left" vertical="center" wrapText="1"/>
    </xf>
    <xf numFmtId="0" fontId="14" fillId="2" borderId="14" xfId="4" applyFont="1" applyFill="1" applyBorder="1" applyAlignment="1">
      <alignment horizontal="left" vertical="center"/>
    </xf>
    <xf numFmtId="165" fontId="13" fillId="2" borderId="19" xfId="4" applyNumberFormat="1" applyFont="1" applyFill="1" applyBorder="1" applyAlignment="1">
      <alignment horizontal="left" vertical="center" wrapText="1"/>
    </xf>
    <xf numFmtId="165" fontId="13" fillId="2" borderId="14" xfId="4" applyNumberFormat="1" applyFont="1" applyFill="1" applyBorder="1" applyAlignment="1">
      <alignment horizontal="left" vertical="center" wrapText="1"/>
    </xf>
    <xf numFmtId="165" fontId="13" fillId="2" borderId="19" xfId="4" applyNumberFormat="1" applyFont="1" applyFill="1" applyBorder="1" applyAlignment="1">
      <alignment vertical="center" wrapText="1"/>
    </xf>
    <xf numFmtId="0" fontId="14" fillId="2" borderId="14" xfId="4" applyFont="1" applyFill="1" applyBorder="1" applyAlignment="1">
      <alignment horizontal="left" vertical="center" wrapText="1"/>
    </xf>
    <xf numFmtId="0" fontId="2" fillId="0" borderId="0" xfId="4" applyFont="1" applyProtection="1">
      <protection locked="0"/>
    </xf>
    <xf numFmtId="0" fontId="3" fillId="0" borderId="0" xfId="4" applyFont="1" applyAlignment="1" applyProtection="1">
      <alignment horizontal="center" vertical="center"/>
      <protection locked="0"/>
    </xf>
    <xf numFmtId="0" fontId="3" fillId="0" borderId="0" xfId="4" applyFont="1" applyAlignment="1" applyProtection="1">
      <alignment horizontal="center" vertical="center" wrapText="1"/>
      <protection locked="0"/>
    </xf>
    <xf numFmtId="0" fontId="3" fillId="4" borderId="0" xfId="4" applyFont="1" applyFill="1" applyAlignment="1" applyProtection="1">
      <alignment horizontal="center" vertical="center"/>
      <protection locked="0"/>
    </xf>
    <xf numFmtId="0" fontId="2" fillId="0" borderId="0" xfId="4" applyFont="1"/>
    <xf numFmtId="0" fontId="2" fillId="0" borderId="0" xfId="4" applyFont="1" applyAlignment="1">
      <alignment vertical="top"/>
    </xf>
    <xf numFmtId="0" fontId="2" fillId="0" borderId="0" xfId="4" applyFont="1" applyAlignment="1">
      <alignment wrapText="1"/>
    </xf>
    <xf numFmtId="0" fontId="3" fillId="0" borderId="0" xfId="4" applyFont="1"/>
    <xf numFmtId="0" fontId="2" fillId="0" borderId="0" xfId="4" applyFont="1" applyAlignment="1">
      <alignment vertical="top" wrapText="1"/>
    </xf>
    <xf numFmtId="0" fontId="7" fillId="4" borderId="4" xfId="4" applyFont="1" applyFill="1" applyBorder="1" applyAlignment="1" applyProtection="1">
      <alignment vertical="top"/>
      <protection locked="0"/>
    </xf>
    <xf numFmtId="0" fontId="7" fillId="4" borderId="0" xfId="4" applyFont="1" applyFill="1" applyAlignment="1" applyProtection="1">
      <alignment vertical="top"/>
      <protection locked="0"/>
    </xf>
    <xf numFmtId="0" fontId="7" fillId="4" borderId="5" xfId="4" applyFont="1" applyFill="1" applyBorder="1" applyAlignment="1" applyProtection="1">
      <alignment vertical="top"/>
      <protection locked="0"/>
    </xf>
    <xf numFmtId="0" fontId="3" fillId="0" borderId="0" xfId="4" applyFont="1" applyAlignment="1" applyProtection="1">
      <alignment horizontal="right" vertical="top"/>
      <protection locked="0"/>
    </xf>
    <xf numFmtId="0" fontId="3" fillId="4" borderId="5" xfId="4" applyFont="1" applyFill="1" applyBorder="1" applyAlignment="1" applyProtection="1">
      <alignment horizontal="right" vertical="top"/>
      <protection locked="0"/>
    </xf>
    <xf numFmtId="0" fontId="2" fillId="0" borderId="6" xfId="4" applyFont="1" applyBorder="1" applyAlignment="1" applyProtection="1">
      <alignment horizontal="center"/>
      <protection locked="0"/>
    </xf>
    <xf numFmtId="0" fontId="9" fillId="0" borderId="0" xfId="4" applyFont="1" applyAlignment="1">
      <alignment horizontal="center" vertical="top"/>
    </xf>
    <xf numFmtId="0" fontId="9" fillId="0" borderId="0" xfId="4" applyFont="1" applyAlignment="1">
      <alignment horizontal="center" vertical="top" wrapText="1"/>
    </xf>
    <xf numFmtId="0" fontId="9" fillId="4" borderId="0" xfId="4" applyFont="1" applyFill="1" applyAlignment="1">
      <alignment horizontal="center" vertical="top"/>
    </xf>
    <xf numFmtId="0" fontId="2" fillId="0" borderId="0" xfId="4" applyFont="1" applyAlignment="1">
      <alignment vertical="center"/>
    </xf>
    <xf numFmtId="0" fontId="3" fillId="2" borderId="9" xfId="4" applyFont="1" applyFill="1" applyBorder="1" applyAlignment="1">
      <alignment horizontal="center" vertical="center" wrapText="1"/>
    </xf>
    <xf numFmtId="0" fontId="3" fillId="0" borderId="11" xfId="4" applyFont="1" applyBorder="1" applyAlignment="1">
      <alignment horizontal="center" vertical="center" wrapText="1"/>
    </xf>
    <xf numFmtId="0" fontId="3" fillId="4" borderId="24" xfId="4" applyFont="1" applyFill="1" applyBorder="1" applyAlignment="1">
      <alignment horizontal="center" vertical="center"/>
    </xf>
    <xf numFmtId="0" fontId="2" fillId="0" borderId="0" xfId="4" applyFont="1" applyAlignment="1">
      <alignment horizontal="left" vertical="center"/>
    </xf>
    <xf numFmtId="164" fontId="11" fillId="3" borderId="17" xfId="4" applyNumberFormat="1" applyFont="1" applyFill="1" applyBorder="1" applyAlignment="1">
      <alignment vertical="center" wrapText="1"/>
    </xf>
    <xf numFmtId="43" fontId="3" fillId="3" borderId="14" xfId="5" applyFont="1" applyFill="1" applyBorder="1" applyAlignment="1">
      <alignment horizontal="left" vertical="center"/>
    </xf>
    <xf numFmtId="43" fontId="3" fillId="3" borderId="18" xfId="5" applyFont="1" applyFill="1" applyBorder="1" applyAlignment="1">
      <alignment horizontal="center" vertical="center"/>
    </xf>
    <xf numFmtId="0" fontId="2" fillId="0" borderId="0" xfId="4" applyFont="1" applyAlignment="1">
      <alignment horizontal="left" vertical="top"/>
    </xf>
    <xf numFmtId="43" fontId="3" fillId="3" borderId="18" xfId="7" applyFont="1" applyFill="1" applyBorder="1" applyAlignment="1">
      <alignment horizontal="center" vertical="center"/>
    </xf>
    <xf numFmtId="43" fontId="3" fillId="3" borderId="14" xfId="5" applyFont="1" applyFill="1" applyBorder="1" applyAlignment="1">
      <alignment horizontal="left" vertical="top"/>
    </xf>
    <xf numFmtId="43" fontId="2" fillId="0" borderId="14" xfId="5" applyFont="1" applyBorder="1" applyAlignment="1" applyProtection="1">
      <alignment horizontal="left" vertical="top"/>
      <protection locked="0"/>
    </xf>
    <xf numFmtId="43" fontId="3" fillId="3" borderId="14" xfId="7" applyFont="1" applyFill="1" applyBorder="1" applyAlignment="1">
      <alignment horizontal="left" vertical="top"/>
    </xf>
    <xf numFmtId="43" fontId="2" fillId="2" borderId="14" xfId="5" applyFont="1" applyFill="1" applyBorder="1" applyAlignment="1" applyProtection="1">
      <alignment horizontal="left" vertical="top"/>
      <protection locked="0"/>
    </xf>
    <xf numFmtId="0" fontId="12" fillId="0" borderId="19" xfId="4" applyFont="1" applyBorder="1" applyAlignment="1">
      <alignment vertical="center"/>
    </xf>
    <xf numFmtId="0" fontId="12" fillId="0" borderId="17" xfId="4" applyFont="1" applyBorder="1" applyAlignment="1">
      <alignment vertical="center"/>
    </xf>
    <xf numFmtId="43" fontId="3" fillId="3" borderId="14" xfId="7" applyFont="1" applyFill="1" applyBorder="1" applyAlignment="1">
      <alignment horizontal="left" vertical="center"/>
    </xf>
    <xf numFmtId="165" fontId="11" fillId="3" borderId="17" xfId="4" applyNumberFormat="1" applyFont="1" applyFill="1" applyBorder="1" applyAlignment="1">
      <alignment horizontal="left" vertical="center" wrapText="1"/>
    </xf>
    <xf numFmtId="0" fontId="2" fillId="5" borderId="0" xfId="4" applyFont="1" applyFill="1" applyAlignment="1">
      <alignment horizontal="left" vertical="center"/>
    </xf>
    <xf numFmtId="43" fontId="15" fillId="3" borderId="14" xfId="7" applyFont="1" applyFill="1" applyBorder="1" applyAlignment="1">
      <alignment horizontal="left" vertical="top"/>
    </xf>
    <xf numFmtId="0" fontId="12" fillId="0" borderId="14" xfId="4" applyFont="1" applyBorder="1" applyAlignment="1">
      <alignment horizontal="left" vertical="center" wrapText="1"/>
    </xf>
    <xf numFmtId="43" fontId="3" fillId="3" borderId="14" xfId="4" applyNumberFormat="1" applyFont="1" applyFill="1" applyBorder="1" applyAlignment="1">
      <alignment horizontal="left" vertical="top"/>
    </xf>
    <xf numFmtId="164" fontId="11" fillId="0" borderId="0" xfId="4" applyNumberFormat="1" applyFont="1" applyAlignment="1">
      <alignment horizontal="left" vertical="top" wrapText="1"/>
    </xf>
    <xf numFmtId="0" fontId="14" fillId="0" borderId="0" xfId="4" applyFont="1" applyAlignment="1">
      <alignment horizontal="left" vertical="top" wrapText="1"/>
    </xf>
    <xf numFmtId="43" fontId="3" fillId="0" borderId="0" xfId="4" applyNumberFormat="1" applyFont="1" applyAlignment="1">
      <alignment horizontal="left" vertical="top"/>
    </xf>
    <xf numFmtId="166" fontId="2" fillId="0" borderId="0" xfId="4" applyNumberFormat="1" applyFont="1" applyAlignment="1">
      <alignment horizontal="left" vertical="center" wrapText="1"/>
    </xf>
    <xf numFmtId="0" fontId="2" fillId="0" borderId="0" xfId="4" applyFont="1" applyAlignment="1" applyProtection="1">
      <alignment wrapText="1"/>
      <protection locked="0"/>
    </xf>
    <xf numFmtId="43" fontId="2" fillId="0" borderId="14" xfId="5" applyFont="1" applyBorder="1" applyAlignment="1" applyProtection="1">
      <alignment horizontal="right" vertical="top"/>
      <protection locked="0"/>
    </xf>
    <xf numFmtId="0" fontId="3" fillId="4" borderId="4" xfId="4" applyFont="1" applyFill="1" applyBorder="1" applyAlignment="1" applyProtection="1">
      <alignment horizontal="left" vertical="top"/>
      <protection locked="0"/>
    </xf>
    <xf numFmtId="0" fontId="3" fillId="4" borderId="0" xfId="4" applyFont="1" applyFill="1" applyAlignment="1" applyProtection="1">
      <alignment horizontal="left" vertical="top"/>
      <protection locked="0"/>
    </xf>
    <xf numFmtId="0" fontId="3" fillId="0" borderId="1" xfId="4" applyFont="1" applyBorder="1" applyAlignment="1">
      <alignment horizontal="center" vertical="center" wrapText="1"/>
    </xf>
    <xf numFmtId="0" fontId="3" fillId="0" borderId="2" xfId="4" applyFont="1" applyBorder="1" applyAlignment="1">
      <alignment horizontal="center" vertical="center" wrapText="1"/>
    </xf>
    <xf numFmtId="0" fontId="3" fillId="0" borderId="13" xfId="4" applyFont="1" applyBorder="1" applyAlignment="1">
      <alignment horizontal="center" vertical="center" wrapText="1"/>
    </xf>
    <xf numFmtId="0" fontId="3" fillId="0" borderId="4" xfId="4" applyFont="1" applyBorder="1" applyAlignment="1">
      <alignment horizontal="center" vertical="center" wrapText="1"/>
    </xf>
    <xf numFmtId="0" fontId="3" fillId="0" borderId="0" xfId="4" applyFont="1" applyAlignment="1">
      <alignment horizontal="center" vertical="center" wrapText="1"/>
    </xf>
    <xf numFmtId="0" fontId="3" fillId="0" borderId="15" xfId="4" applyFont="1" applyBorder="1" applyAlignment="1">
      <alignment horizontal="center" vertical="center" wrapText="1"/>
    </xf>
    <xf numFmtId="0" fontId="3" fillId="0" borderId="6" xfId="4" applyFont="1" applyBorder="1" applyAlignment="1">
      <alignment horizontal="center" vertical="center" wrapText="1"/>
    </xf>
    <xf numFmtId="0" fontId="3" fillId="0" borderId="7" xfId="4" applyFont="1" applyBorder="1" applyAlignment="1">
      <alignment horizontal="center" vertical="center" wrapText="1"/>
    </xf>
    <xf numFmtId="0" fontId="3" fillId="0" borderId="16" xfId="4" applyFont="1" applyBorder="1" applyAlignment="1">
      <alignment horizontal="center" vertical="center" wrapText="1"/>
    </xf>
    <xf numFmtId="0" fontId="3" fillId="0" borderId="9" xfId="4" applyFont="1" applyBorder="1" applyAlignment="1">
      <alignment horizontal="center" vertical="center" wrapText="1"/>
    </xf>
    <xf numFmtId="0" fontId="3" fillId="0" borderId="12" xfId="4" applyFont="1" applyBorder="1" applyAlignment="1">
      <alignment horizontal="center" vertical="center" wrapText="1"/>
    </xf>
    <xf numFmtId="0" fontId="3" fillId="0" borderId="11" xfId="4" applyFont="1" applyBorder="1" applyAlignment="1">
      <alignment horizontal="center" vertical="center" wrapText="1"/>
    </xf>
    <xf numFmtId="0" fontId="6" fillId="4" borderId="1" xfId="4" applyFont="1" applyFill="1" applyBorder="1" applyAlignment="1" applyProtection="1">
      <alignment horizontal="center" vertical="top" wrapText="1"/>
      <protection locked="0"/>
    </xf>
    <xf numFmtId="0" fontId="6" fillId="4" borderId="2" xfId="4" applyFont="1" applyFill="1" applyBorder="1" applyAlignment="1" applyProtection="1">
      <alignment horizontal="center" vertical="top" wrapText="1"/>
      <protection locked="0"/>
    </xf>
    <xf numFmtId="0" fontId="6" fillId="4" borderId="3" xfId="4" applyFont="1" applyFill="1" applyBorder="1" applyAlignment="1" applyProtection="1">
      <alignment horizontal="center" vertical="top" wrapText="1"/>
      <protection locked="0"/>
    </xf>
    <xf numFmtId="0" fontId="7" fillId="4" borderId="4" xfId="4" applyFont="1" applyFill="1" applyBorder="1" applyAlignment="1" applyProtection="1">
      <alignment horizontal="center" vertical="top" wrapText="1"/>
      <protection locked="0"/>
    </xf>
    <xf numFmtId="0" fontId="7" fillId="4" borderId="0" xfId="4" applyFont="1" applyFill="1" applyAlignment="1" applyProtection="1">
      <alignment horizontal="center" vertical="top" wrapText="1"/>
      <protection locked="0"/>
    </xf>
    <xf numFmtId="0" fontId="7" fillId="4" borderId="5" xfId="4" applyFont="1" applyFill="1" applyBorder="1" applyAlignment="1" applyProtection="1">
      <alignment horizontal="center" vertical="top" wrapText="1"/>
      <protection locked="0"/>
    </xf>
    <xf numFmtId="0" fontId="2" fillId="0" borderId="7" xfId="4" applyFont="1" applyBorder="1" applyAlignment="1" applyProtection="1">
      <alignment horizontal="center"/>
      <protection locked="0"/>
    </xf>
    <xf numFmtId="0" fontId="2" fillId="0" borderId="8" xfId="4" applyFont="1" applyBorder="1" applyAlignment="1" applyProtection="1">
      <alignment horizontal="center"/>
      <protection locked="0"/>
    </xf>
    <xf numFmtId="0" fontId="3" fillId="2" borderId="20" xfId="4" applyFont="1" applyFill="1" applyBorder="1" applyAlignment="1">
      <alignment horizontal="center" vertical="center" wrapText="1"/>
    </xf>
    <xf numFmtId="0" fontId="3" fillId="2" borderId="21" xfId="4" applyFont="1" applyFill="1" applyBorder="1" applyAlignment="1">
      <alignment horizontal="center" vertical="center" wrapText="1"/>
    </xf>
    <xf numFmtId="0" fontId="3" fillId="2" borderId="22" xfId="4" applyFont="1" applyFill="1" applyBorder="1" applyAlignment="1">
      <alignment horizontal="center" vertical="center" wrapText="1"/>
    </xf>
    <xf numFmtId="0" fontId="3" fillId="4" borderId="10" xfId="4" applyFont="1" applyFill="1" applyBorder="1" applyAlignment="1">
      <alignment horizontal="center" vertical="center" wrapText="1"/>
    </xf>
    <xf numFmtId="0" fontId="3" fillId="4" borderId="23" xfId="4" applyFont="1" applyFill="1" applyBorder="1" applyAlignment="1">
      <alignment horizontal="center" vertical="center" wrapText="1"/>
    </xf>
    <xf numFmtId="166" fontId="2" fillId="0" borderId="0" xfId="4" applyNumberFormat="1" applyFont="1" applyAlignment="1">
      <alignment horizontal="left" vertical="center" wrapText="1"/>
    </xf>
    <xf numFmtId="166" fontId="3" fillId="0" borderId="0" xfId="4" applyNumberFormat="1" applyFont="1" applyAlignment="1">
      <alignment horizontal="center" vertical="center" wrapText="1"/>
    </xf>
    <xf numFmtId="0" fontId="12" fillId="3" borderId="19" xfId="4" applyFont="1" applyFill="1" applyBorder="1" applyAlignment="1">
      <alignment horizontal="left" vertical="center" wrapText="1"/>
    </xf>
    <xf numFmtId="0" fontId="12" fillId="3" borderId="17" xfId="4" applyFont="1" applyFill="1" applyBorder="1" applyAlignment="1">
      <alignment horizontal="left" vertical="center" wrapText="1"/>
    </xf>
    <xf numFmtId="0" fontId="12" fillId="3" borderId="18" xfId="4" applyFont="1" applyFill="1" applyBorder="1" applyAlignment="1">
      <alignment horizontal="left" vertical="center" wrapText="1"/>
    </xf>
    <xf numFmtId="0" fontId="12" fillId="0" borderId="19" xfId="4" applyFont="1" applyBorder="1" applyAlignment="1">
      <alignment horizontal="left" vertical="center"/>
    </xf>
    <xf numFmtId="0" fontId="12" fillId="0" borderId="17" xfId="4" applyFont="1" applyBorder="1" applyAlignment="1">
      <alignment horizontal="left" vertical="center"/>
    </xf>
    <xf numFmtId="0" fontId="12" fillId="0" borderId="18" xfId="4" applyFont="1" applyBorder="1" applyAlignment="1">
      <alignment horizontal="left" vertical="center"/>
    </xf>
    <xf numFmtId="0" fontId="12" fillId="0" borderId="19" xfId="4" applyFont="1" applyBorder="1" applyAlignment="1">
      <alignment horizontal="center" vertical="center" wrapText="1"/>
    </xf>
    <xf numFmtId="0" fontId="12" fillId="0" borderId="17" xfId="4" applyFont="1" applyBorder="1" applyAlignment="1">
      <alignment horizontal="center" vertical="center" wrapText="1"/>
    </xf>
    <xf numFmtId="0" fontId="12" fillId="0" borderId="18" xfId="4" applyFont="1" applyBorder="1" applyAlignment="1">
      <alignment horizontal="center" vertical="center" wrapText="1"/>
    </xf>
  </cellXfs>
  <cellStyles count="8">
    <cellStyle name="Millares 2 3" xfId="7"/>
    <cellStyle name="Millares 3 2" xfId="5"/>
    <cellStyle name="Normal" xfId="0" builtinId="0"/>
    <cellStyle name="Normal 12" xfId="2"/>
    <cellStyle name="Normal 13" xfId="3"/>
    <cellStyle name="Normal 2 4" xfId="1"/>
    <cellStyle name="Normal 6 2" xfId="4"/>
    <cellStyle name="Porcentaje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file:///C:\Logo\Logo.JPG"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114299</xdr:colOff>
      <xdr:row>1</xdr:row>
      <xdr:rowOff>76200</xdr:rowOff>
    </xdr:from>
    <xdr:to>
      <xdr:col>3</xdr:col>
      <xdr:colOff>28574</xdr:colOff>
      <xdr:row>3</xdr:row>
      <xdr:rowOff>129778</xdr:rowOff>
    </xdr:to>
    <xdr:pic>
      <xdr:nvPicPr>
        <xdr:cNvPr id="15" name="Imagen 14">
          <a:extLst>
            <a:ext uri="{FF2B5EF4-FFF2-40B4-BE49-F238E27FC236}">
              <a16:creationId xmlns:a16="http://schemas.microsoft.com/office/drawing/2014/main" xmlns="" id="{1CD7CB1C-1EEA-49C9-B75C-FA4CC06A9FA5}"/>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tretch>
          <a:fillRect/>
        </a:stretch>
      </xdr:blipFill>
      <xdr:spPr>
        <a:xfrm>
          <a:off x="161924" y="247650"/>
          <a:ext cx="714375" cy="710803"/>
        </a:xfrm>
        <a:prstGeom prst="rect">
          <a:avLst/>
        </a:prstGeom>
      </xdr:spPr>
    </xdr:pic>
    <xdr:clientData/>
  </xdr:twoCellAnchor>
  <xdr:twoCellAnchor>
    <xdr:from>
      <xdr:col>3</xdr:col>
      <xdr:colOff>28575</xdr:colOff>
      <xdr:row>408</xdr:row>
      <xdr:rowOff>38100</xdr:rowOff>
    </xdr:from>
    <xdr:to>
      <xdr:col>11</xdr:col>
      <xdr:colOff>0</xdr:colOff>
      <xdr:row>412</xdr:row>
      <xdr:rowOff>47625</xdr:rowOff>
    </xdr:to>
    <xdr:grpSp>
      <xdr:nvGrpSpPr>
        <xdr:cNvPr id="9" name="Group 18">
          <a:extLst>
            <a:ext uri="{FF2B5EF4-FFF2-40B4-BE49-F238E27FC236}">
              <a16:creationId xmlns:a16="http://schemas.microsoft.com/office/drawing/2014/main" xmlns="" id="{1DCA0384-4AF5-4C92-853C-8FBE82F4C2B0}"/>
            </a:ext>
          </a:extLst>
        </xdr:cNvPr>
        <xdr:cNvGrpSpPr>
          <a:grpSpLocks/>
        </xdr:cNvGrpSpPr>
      </xdr:nvGrpSpPr>
      <xdr:grpSpPr bwMode="auto">
        <a:xfrm>
          <a:off x="876300" y="75923775"/>
          <a:ext cx="8991600" cy="657225"/>
          <a:chOff x="11" y="852"/>
          <a:chExt cx="1115" cy="27"/>
        </a:xfrm>
      </xdr:grpSpPr>
      <xdr:sp macro="" textlink="">
        <xdr:nvSpPr>
          <xdr:cNvPr id="10" name="Text Box 19">
            <a:extLst>
              <a:ext uri="{FF2B5EF4-FFF2-40B4-BE49-F238E27FC236}">
                <a16:creationId xmlns:a16="http://schemas.microsoft.com/office/drawing/2014/main" xmlns="" id="{4EAF5272-AFF0-4B2B-B962-7CA9B24FC5B0}"/>
              </a:ext>
            </a:extLst>
          </xdr:cNvPr>
          <xdr:cNvSpPr txBox="1">
            <a:spLocks noChangeArrowheads="1"/>
          </xdr:cNvSpPr>
        </xdr:nvSpPr>
        <xdr:spPr bwMode="auto">
          <a:xfrm>
            <a:off x="11" y="852"/>
            <a:ext cx="211" cy="22"/>
          </a:xfrm>
          <a:prstGeom prst="rect">
            <a:avLst/>
          </a:prstGeom>
          <a:noFill/>
          <a:ln w="9525">
            <a:noFill/>
            <a:miter lim="800000"/>
            <a:headEnd/>
            <a:tailEnd/>
          </a:ln>
        </xdr:spPr>
        <xdr:txBody>
          <a:bodyPr vertOverflow="clip" wrap="square" lIns="27432" tIns="18288"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ES" sz="700" b="0" i="0" u="none" strike="noStrike" kern="0" cap="none" spc="0" normalizeH="0" baseline="0" noProof="0">
                <a:ln>
                  <a:noFill/>
                </a:ln>
                <a:solidFill>
                  <a:srgbClr val="000000"/>
                </a:solidFill>
                <a:effectLst/>
                <a:uLnTx/>
                <a:uFillTx/>
                <a:latin typeface="Arial"/>
                <a:cs typeface="Arial"/>
              </a:rPr>
              <a:t>IVÁN DE JESÚS ESQUER CRUZ</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ES" sz="700" b="0" i="0" u="none" strike="noStrike" kern="0" cap="none" spc="0" normalizeH="0" baseline="0" noProof="0">
                <a:ln>
                  <a:noFill/>
                </a:ln>
                <a:solidFill>
                  <a:srgbClr val="000000"/>
                </a:solidFill>
                <a:effectLst/>
                <a:uLnTx/>
                <a:uFillTx/>
                <a:latin typeface="Arial"/>
                <a:cs typeface="Arial"/>
              </a:rPr>
              <a:t>   </a:t>
            </a:r>
            <a:r>
              <a:rPr kumimoji="0" lang="es-ES" sz="800" b="0" i="0" u="none" strike="noStrike" kern="0" cap="none" spc="0" normalizeH="0" baseline="0" noProof="0">
                <a:ln>
                  <a:noFill/>
                </a:ln>
                <a:solidFill>
                  <a:srgbClr val="000000"/>
                </a:solidFill>
                <a:effectLst/>
                <a:uLnTx/>
                <a:uFillTx/>
                <a:latin typeface="Arial"/>
                <a:cs typeface="Arial"/>
              </a:rPr>
              <a:t>PRESIDENTE MUNICIPAL (9)</a:t>
            </a:r>
            <a:r>
              <a:rPr kumimoji="0" lang="es-ES" sz="700" b="0" i="0" u="none" strike="noStrike" kern="0" cap="none" spc="0" normalizeH="0" baseline="0" noProof="0">
                <a:ln>
                  <a:noFill/>
                </a:ln>
                <a:solidFill>
                  <a:srgbClr val="000000"/>
                </a:solidFill>
                <a:effectLst/>
                <a:uLnTx/>
                <a:uFillTx/>
                <a:latin typeface="Arial"/>
                <a:cs typeface="Arial"/>
              </a:rPr>
              <a:t> </a:t>
            </a:r>
            <a:endParaRPr kumimoji="0" lang="es-ES" sz="500" b="0" i="0" u="none" strike="noStrike" kern="0" cap="none" spc="0" normalizeH="0" baseline="0" noProof="0">
              <a:ln>
                <a:noFill/>
              </a:ln>
              <a:solidFill>
                <a:srgbClr val="000000"/>
              </a:solidFill>
              <a:effectLst/>
              <a:uLnTx/>
              <a:uFillTx/>
              <a:latin typeface="Arial"/>
              <a:cs typeface="Arial"/>
            </a:endParaRPr>
          </a:p>
        </xdr:txBody>
      </xdr:sp>
      <xdr:sp macro="" textlink="">
        <xdr:nvSpPr>
          <xdr:cNvPr id="11" name="Text Box 20">
            <a:extLst>
              <a:ext uri="{FF2B5EF4-FFF2-40B4-BE49-F238E27FC236}">
                <a16:creationId xmlns:a16="http://schemas.microsoft.com/office/drawing/2014/main" xmlns="" id="{0CEA6C73-1800-4163-A68A-6035CCF169BE}"/>
              </a:ext>
            </a:extLst>
          </xdr:cNvPr>
          <xdr:cNvSpPr txBox="1">
            <a:spLocks noChangeArrowheads="1"/>
          </xdr:cNvSpPr>
        </xdr:nvSpPr>
        <xdr:spPr bwMode="auto">
          <a:xfrm>
            <a:off x="609" y="855"/>
            <a:ext cx="203" cy="24"/>
          </a:xfrm>
          <a:prstGeom prst="rect">
            <a:avLst/>
          </a:prstGeom>
          <a:noFill/>
          <a:ln w="9525">
            <a:noFill/>
            <a:miter lim="800000"/>
            <a:headEnd/>
            <a:tailEnd/>
          </a:ln>
        </xdr:spPr>
        <xdr:txBody>
          <a:bodyPr vertOverflow="clip" wrap="square" lIns="27432" tIns="18288"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ES" sz="700" b="0" i="0" u="none" strike="noStrike" kern="0" cap="none" spc="0" normalizeH="0" baseline="0" noProof="0">
                <a:ln>
                  <a:noFill/>
                </a:ln>
                <a:solidFill>
                  <a:srgbClr val="000000"/>
                </a:solidFill>
                <a:effectLst/>
                <a:uLnTx/>
                <a:uFillTx/>
                <a:latin typeface="Arial"/>
                <a:cs typeface="Arial"/>
              </a:rPr>
              <a:t>PROFR. IVÁN GÓMEZ GÓMEZ</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ES" sz="800" b="0" i="0" u="none" strike="noStrike" kern="0" cap="none" spc="0" normalizeH="0" baseline="0" noProof="0">
                <a:ln>
                  <a:noFill/>
                </a:ln>
                <a:solidFill>
                  <a:srgbClr val="000000"/>
                </a:solidFill>
                <a:effectLst/>
                <a:uLnTx/>
                <a:uFillTx/>
                <a:latin typeface="Arial"/>
                <a:cs typeface="Arial"/>
              </a:rPr>
              <a:t>  SECRETARIO (9)</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ES" sz="800" b="0" i="0" u="none" strike="noStrike" kern="0" cap="none" spc="0" normalizeH="0" baseline="0" noProof="0">
                <a:ln>
                  <a:noFill/>
                </a:ln>
                <a:solidFill>
                  <a:srgbClr val="000000"/>
                </a:solidFill>
                <a:effectLst/>
                <a:uLnTx/>
                <a:uFillTx/>
                <a:latin typeface="Arial"/>
                <a:cs typeface="Arial"/>
              </a:rPr>
              <a:t> </a:t>
            </a:r>
          </a:p>
        </xdr:txBody>
      </xdr:sp>
      <xdr:sp macro="" textlink="">
        <xdr:nvSpPr>
          <xdr:cNvPr id="12" name="Text Box 21">
            <a:extLst>
              <a:ext uri="{FF2B5EF4-FFF2-40B4-BE49-F238E27FC236}">
                <a16:creationId xmlns:a16="http://schemas.microsoft.com/office/drawing/2014/main" xmlns="" id="{86E8D934-D78C-4ACC-A691-48EFC12DE2FF}"/>
              </a:ext>
            </a:extLst>
          </xdr:cNvPr>
          <xdr:cNvSpPr txBox="1">
            <a:spLocks noChangeArrowheads="1"/>
          </xdr:cNvSpPr>
        </xdr:nvSpPr>
        <xdr:spPr bwMode="auto">
          <a:xfrm>
            <a:off x="326" y="854"/>
            <a:ext cx="206" cy="25"/>
          </a:xfrm>
          <a:prstGeom prst="rect">
            <a:avLst/>
          </a:prstGeom>
          <a:noFill/>
          <a:ln w="9525">
            <a:noFill/>
            <a:miter lim="800000"/>
            <a:headEnd/>
            <a:tailEnd/>
          </a:ln>
        </xdr:spPr>
        <xdr:txBody>
          <a:bodyPr vertOverflow="clip" wrap="square" lIns="27432" tIns="18288"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ES" sz="700" b="0" i="0" u="none" strike="noStrike" kern="0" cap="none" spc="0" normalizeH="0" baseline="0" noProof="0">
                <a:ln>
                  <a:noFill/>
                </a:ln>
                <a:solidFill>
                  <a:srgbClr val="000000"/>
                </a:solidFill>
                <a:effectLst/>
                <a:uLnTx/>
                <a:uFillTx/>
                <a:latin typeface="Arial"/>
                <a:cs typeface="Arial"/>
              </a:rPr>
              <a:t>MTRA. VIOLETA CRUZ SÁNCHEZ</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ES" sz="800" b="0" i="0" u="none" strike="noStrike" kern="0" cap="none" spc="0" normalizeH="0" baseline="0" noProof="0">
                <a:ln>
                  <a:noFill/>
                </a:ln>
                <a:solidFill>
                  <a:srgbClr val="000000"/>
                </a:solidFill>
                <a:effectLst/>
                <a:uLnTx/>
                <a:uFillTx/>
                <a:latin typeface="Arial"/>
                <a:cs typeface="Arial"/>
              </a:rPr>
              <a:t>SINDICA (S) (9)</a:t>
            </a:r>
          </a:p>
        </xdr:txBody>
      </xdr:sp>
      <xdr:sp macro="" textlink="">
        <xdr:nvSpPr>
          <xdr:cNvPr id="13" name="Text Box 22">
            <a:extLst>
              <a:ext uri="{FF2B5EF4-FFF2-40B4-BE49-F238E27FC236}">
                <a16:creationId xmlns:a16="http://schemas.microsoft.com/office/drawing/2014/main" xmlns="" id="{82CFF401-8E17-4678-9F9B-5186F682E62F}"/>
              </a:ext>
            </a:extLst>
          </xdr:cNvPr>
          <xdr:cNvSpPr txBox="1">
            <a:spLocks noChangeArrowheads="1"/>
          </xdr:cNvSpPr>
        </xdr:nvSpPr>
        <xdr:spPr bwMode="auto">
          <a:xfrm>
            <a:off x="822" y="855"/>
            <a:ext cx="304" cy="24"/>
          </a:xfrm>
          <a:prstGeom prst="rect">
            <a:avLst/>
          </a:prstGeom>
          <a:noFill/>
          <a:ln w="9525">
            <a:noFill/>
            <a:miter lim="800000"/>
            <a:headEnd/>
            <a:tailEnd/>
          </a:ln>
        </xdr:spPr>
        <xdr:txBody>
          <a:bodyPr vertOverflow="clip" wrap="square" lIns="27432" tIns="18288"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ES" sz="700" b="0" i="0" u="none" strike="noStrike" kern="0" cap="none" spc="0" normalizeH="0" baseline="0" noProof="0">
                <a:ln>
                  <a:noFill/>
                </a:ln>
                <a:solidFill>
                  <a:srgbClr val="000000"/>
                </a:solidFill>
                <a:effectLst/>
                <a:uLnTx/>
                <a:uFillTx/>
                <a:latin typeface="Arial"/>
                <a:cs typeface="Arial"/>
              </a:rPr>
              <a:t>DRA. EN A. MARÍA TERESA GARDUÑO MANJARREZ</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ES" sz="800" b="0" i="0" u="none" strike="noStrike" kern="0" cap="none" spc="0" normalizeH="0" baseline="0" noProof="0">
                <a:ln>
                  <a:noFill/>
                </a:ln>
                <a:solidFill>
                  <a:srgbClr val="000000"/>
                </a:solidFill>
                <a:effectLst/>
                <a:uLnTx/>
                <a:uFillTx/>
                <a:latin typeface="Arial"/>
                <a:cs typeface="Arial"/>
              </a:rPr>
              <a:t>TESORERA  (9)</a:t>
            </a:r>
          </a:p>
          <a:p>
            <a:pPr marL="0" marR="0" lvl="0" indent="0" algn="l" defTabSz="914400" rtl="1" eaLnBrk="1" fontAlgn="auto" latinLnBrk="0" hangingPunct="1">
              <a:lnSpc>
                <a:spcPct val="100000"/>
              </a:lnSpc>
              <a:spcBef>
                <a:spcPts val="0"/>
              </a:spcBef>
              <a:spcAft>
                <a:spcPts val="0"/>
              </a:spcAft>
              <a:buClrTx/>
              <a:buSzTx/>
              <a:buFontTx/>
              <a:buNone/>
              <a:tabLst/>
              <a:defRPr sz="1000"/>
            </a:pPr>
            <a:endParaRPr kumimoji="0" lang="es-ES" sz="800" b="0" i="0" u="none" strike="noStrike" kern="0" cap="none" spc="0" normalizeH="0" baseline="0" noProof="0">
              <a:ln>
                <a:noFill/>
              </a:ln>
              <a:solidFill>
                <a:srgbClr val="000000"/>
              </a:solidFill>
              <a:effectLst/>
              <a:uLnTx/>
              <a:uFillTx/>
              <a:latin typeface="Arial"/>
              <a:cs typeface="Arial"/>
            </a:endParaRPr>
          </a:p>
        </xdr:txBody>
      </xdr:sp>
    </xdr:grpSp>
    <xdr:clientData/>
  </xdr:twoCellAnchor>
  <xdr:twoCellAnchor>
    <xdr:from>
      <xdr:col>7</xdr:col>
      <xdr:colOff>66675</xdr:colOff>
      <xdr:row>7</xdr:row>
      <xdr:rowOff>76200</xdr:rowOff>
    </xdr:from>
    <xdr:to>
      <xdr:col>10</xdr:col>
      <xdr:colOff>1057275</xdr:colOff>
      <xdr:row>9</xdr:row>
      <xdr:rowOff>123825</xdr:rowOff>
    </xdr:to>
    <xdr:sp macro="[0]!A_2017" textlink="">
      <xdr:nvSpPr>
        <xdr:cNvPr id="2" name="Rectángulo: esquinas redondeadas 1">
          <a:extLst>
            <a:ext uri="{FF2B5EF4-FFF2-40B4-BE49-F238E27FC236}">
              <a16:creationId xmlns:a16="http://schemas.microsoft.com/office/drawing/2014/main" xmlns="" id="{CE099ADB-E3A0-40B3-B3D1-CCB983FE4921}"/>
            </a:ext>
          </a:extLst>
        </xdr:cNvPr>
        <xdr:cNvSpPr/>
      </xdr:nvSpPr>
      <xdr:spPr>
        <a:xfrm>
          <a:off x="5362575" y="1428750"/>
          <a:ext cx="4419600" cy="72390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U413"/>
  <sheetViews>
    <sheetView tabSelected="1" topLeftCell="C1" workbookViewId="0">
      <selection activeCell="J406" sqref="J406"/>
    </sheetView>
  </sheetViews>
  <sheetFormatPr baseColWidth="10" defaultRowHeight="12.75" x14ac:dyDescent="0.2"/>
  <cols>
    <col min="1" max="1" width="0.7109375" style="31" customWidth="1"/>
    <col min="2" max="2" width="5.140625" style="31" customWidth="1"/>
    <col min="3" max="3" width="6.85546875" style="31" customWidth="1"/>
    <col min="4" max="4" width="5.28515625" style="31" customWidth="1"/>
    <col min="5" max="5" width="5.5703125" style="31" customWidth="1"/>
    <col min="6" max="6" width="5.7109375" style="31" customWidth="1"/>
    <col min="7" max="7" width="50.140625" style="33" customWidth="1"/>
    <col min="8" max="12" width="17.140625" style="31" customWidth="1"/>
    <col min="13" max="13" width="2.5703125" style="31" customWidth="1"/>
    <col min="14" max="21" width="13.28515625" style="31" customWidth="1"/>
    <col min="22" max="16384" width="11.42578125" style="31"/>
  </cols>
  <sheetData>
    <row r="1" spans="1:21" ht="13.5" thickBot="1" x14ac:dyDescent="0.25">
      <c r="E1" s="32"/>
      <c r="F1" s="32"/>
      <c r="H1" s="34"/>
      <c r="I1" s="34"/>
      <c r="J1" s="35"/>
      <c r="K1" s="32"/>
      <c r="L1" s="32"/>
    </row>
    <row r="2" spans="1:21" ht="17.25" customHeight="1" thickTop="1" x14ac:dyDescent="0.2">
      <c r="B2" s="87" t="s">
        <v>256</v>
      </c>
      <c r="C2" s="88"/>
      <c r="D2" s="88"/>
      <c r="E2" s="88"/>
      <c r="F2" s="88"/>
      <c r="G2" s="88"/>
      <c r="H2" s="88"/>
      <c r="I2" s="88"/>
      <c r="J2" s="88"/>
      <c r="K2" s="88"/>
      <c r="L2" s="89"/>
    </row>
    <row r="3" spans="1:21" ht="34.5" customHeight="1" x14ac:dyDescent="0.2">
      <c r="B3" s="90" t="s">
        <v>255</v>
      </c>
      <c r="C3" s="91"/>
      <c r="D3" s="91"/>
      <c r="E3" s="91"/>
      <c r="F3" s="91"/>
      <c r="G3" s="91"/>
      <c r="H3" s="91"/>
      <c r="I3" s="91"/>
      <c r="J3" s="91"/>
      <c r="K3" s="91"/>
      <c r="L3" s="92"/>
    </row>
    <row r="4" spans="1:21" ht="13.5" customHeight="1" x14ac:dyDescent="0.2">
      <c r="B4" s="36"/>
      <c r="C4" s="37"/>
      <c r="D4" s="37"/>
      <c r="E4" s="37"/>
      <c r="F4" s="37"/>
      <c r="G4" s="37"/>
      <c r="H4" s="37"/>
      <c r="I4" s="37"/>
      <c r="J4" s="37"/>
      <c r="K4" s="37"/>
      <c r="L4" s="38"/>
    </row>
    <row r="5" spans="1:21" x14ac:dyDescent="0.2">
      <c r="B5" s="73" t="s">
        <v>258</v>
      </c>
      <c r="C5" s="74"/>
      <c r="D5" s="74"/>
      <c r="E5" s="74"/>
      <c r="F5" s="74"/>
      <c r="G5" s="74"/>
      <c r="H5" s="74"/>
      <c r="I5" s="39"/>
      <c r="J5" s="39"/>
      <c r="K5" s="39"/>
      <c r="L5" s="40" t="s">
        <v>257</v>
      </c>
    </row>
    <row r="6" spans="1:21" ht="9" customHeight="1" thickBot="1" x14ac:dyDescent="0.25">
      <c r="B6" s="41"/>
      <c r="C6" s="93"/>
      <c r="D6" s="93"/>
      <c r="E6" s="93"/>
      <c r="F6" s="93"/>
      <c r="G6" s="93"/>
      <c r="H6" s="93"/>
      <c r="I6" s="93"/>
      <c r="J6" s="93"/>
      <c r="K6" s="93"/>
      <c r="L6" s="94"/>
    </row>
    <row r="7" spans="1:21" ht="6" customHeight="1" thickTop="1" thickBot="1" x14ac:dyDescent="0.25">
      <c r="E7" s="42"/>
      <c r="F7" s="42"/>
      <c r="G7" s="43"/>
      <c r="H7" s="42"/>
      <c r="I7" s="42"/>
      <c r="J7" s="42"/>
      <c r="K7" s="42"/>
      <c r="L7" s="44"/>
    </row>
    <row r="8" spans="1:21" s="45" customFormat="1" ht="25.5" customHeight="1" thickTop="1" thickBot="1" x14ac:dyDescent="0.25">
      <c r="A8" s="31"/>
      <c r="B8" s="75" t="s">
        <v>235</v>
      </c>
      <c r="C8" s="76"/>
      <c r="D8" s="76"/>
      <c r="E8" s="76"/>
      <c r="F8" s="77"/>
      <c r="G8" s="84" t="s">
        <v>3</v>
      </c>
      <c r="H8" s="95" t="s">
        <v>236</v>
      </c>
      <c r="I8" s="96"/>
      <c r="J8" s="96"/>
      <c r="K8" s="97"/>
      <c r="L8" s="98" t="s">
        <v>237</v>
      </c>
    </row>
    <row r="9" spans="1:21" s="45" customFormat="1" ht="27.75" customHeight="1" thickTop="1" x14ac:dyDescent="0.25">
      <c r="B9" s="78"/>
      <c r="C9" s="79"/>
      <c r="D9" s="79"/>
      <c r="E9" s="79"/>
      <c r="F9" s="80"/>
      <c r="G9" s="85"/>
      <c r="H9" s="46" t="s">
        <v>238</v>
      </c>
      <c r="I9" s="46" t="s">
        <v>239</v>
      </c>
      <c r="J9" s="46" t="s">
        <v>240</v>
      </c>
      <c r="K9" s="46" t="s">
        <v>241</v>
      </c>
      <c r="L9" s="99"/>
    </row>
    <row r="10" spans="1:21" s="45" customFormat="1" ht="14.25" customHeight="1" thickBot="1" x14ac:dyDescent="0.3">
      <c r="B10" s="81"/>
      <c r="C10" s="82"/>
      <c r="D10" s="82"/>
      <c r="E10" s="82"/>
      <c r="F10" s="83"/>
      <c r="G10" s="86"/>
      <c r="H10" s="47" t="s">
        <v>242</v>
      </c>
      <c r="I10" s="47" t="s">
        <v>243</v>
      </c>
      <c r="J10" s="47" t="s">
        <v>244</v>
      </c>
      <c r="K10" s="47" t="s">
        <v>245</v>
      </c>
      <c r="L10" s="48" t="s">
        <v>246</v>
      </c>
    </row>
    <row r="11" spans="1:21" s="49" customFormat="1" ht="13.5" customHeight="1" thickTop="1" x14ac:dyDescent="0.25">
      <c r="A11" s="45"/>
      <c r="B11" s="1">
        <v>8110</v>
      </c>
      <c r="C11" s="1">
        <v>4000</v>
      </c>
      <c r="D11" s="50"/>
      <c r="E11" s="50"/>
      <c r="F11" s="50"/>
      <c r="G11" s="2" t="s">
        <v>4</v>
      </c>
      <c r="H11" s="51"/>
      <c r="I11" s="51"/>
      <c r="J11" s="51"/>
      <c r="K11" s="51"/>
      <c r="L11" s="52"/>
    </row>
    <row r="12" spans="1:21" s="53" customFormat="1" ht="12.75" customHeight="1" x14ac:dyDescent="0.25">
      <c r="A12" s="49"/>
      <c r="B12" s="1">
        <v>8110</v>
      </c>
      <c r="C12" s="1">
        <v>4100</v>
      </c>
      <c r="D12" s="3"/>
      <c r="E12" s="4"/>
      <c r="F12" s="4"/>
      <c r="G12" s="2" t="s">
        <v>5</v>
      </c>
      <c r="H12" s="51">
        <f>H13+H48+H66+H81+H134+H150+H190+H226</f>
        <v>19408997</v>
      </c>
      <c r="I12" s="51">
        <f>I13+I48+I66+I81+I134+I150+I190+I226</f>
        <v>1387476.96</v>
      </c>
      <c r="J12" s="51">
        <f>J13+J48+J66+J81+J134+J150+J190+J226</f>
        <v>5894180.0599999996</v>
      </c>
      <c r="K12" s="51">
        <f>K13+K48+K66+K81+K134+K150+K190+K226</f>
        <v>0</v>
      </c>
      <c r="L12" s="54">
        <f t="shared" ref="L12:L75" si="0">SUM(H12:K12)</f>
        <v>26690654.02</v>
      </c>
      <c r="N12" s="49"/>
      <c r="O12" s="49"/>
      <c r="P12" s="49"/>
      <c r="Q12" s="49"/>
      <c r="R12" s="49"/>
      <c r="S12" s="49"/>
      <c r="T12" s="49"/>
      <c r="U12" s="49"/>
    </row>
    <row r="13" spans="1:21" s="53" customFormat="1" ht="12.75" customHeight="1" x14ac:dyDescent="0.25">
      <c r="B13" s="1">
        <v>8110</v>
      </c>
      <c r="C13" s="1">
        <v>4110</v>
      </c>
      <c r="D13" s="5"/>
      <c r="E13" s="3"/>
      <c r="F13" s="4"/>
      <c r="G13" s="2" t="s">
        <v>6</v>
      </c>
      <c r="H13" s="55">
        <f>+H14+H17+H23+H26+H29+H32+H35+H42</f>
        <v>11255580.99</v>
      </c>
      <c r="I13" s="55">
        <f>+I14+I17+I23+I26+I29+I32+I35+I42</f>
        <v>0</v>
      </c>
      <c r="J13" s="55">
        <f>+J14+J17+J23+J26+J29+J32+J35+J42</f>
        <v>0</v>
      </c>
      <c r="K13" s="55">
        <f>+K14+K17+K23+K26+K29+K32+K35+K42</f>
        <v>0</v>
      </c>
      <c r="L13" s="54">
        <f t="shared" si="0"/>
        <v>11255580.99</v>
      </c>
      <c r="N13" s="49"/>
      <c r="O13" s="49"/>
      <c r="P13" s="49"/>
      <c r="Q13" s="49"/>
      <c r="R13" s="49"/>
      <c r="S13" s="49"/>
      <c r="T13" s="49"/>
      <c r="U13" s="49"/>
    </row>
    <row r="14" spans="1:21" s="53" customFormat="1" ht="12.75" customHeight="1" x14ac:dyDescent="0.25">
      <c r="B14" s="1">
        <v>8110</v>
      </c>
      <c r="C14" s="1">
        <v>4111</v>
      </c>
      <c r="D14" s="5"/>
      <c r="E14" s="5"/>
      <c r="F14" s="3"/>
      <c r="G14" s="2" t="s">
        <v>7</v>
      </c>
      <c r="H14" s="55">
        <f t="shared" ref="H14:K15" si="1">SUM(H15)</f>
        <v>0</v>
      </c>
      <c r="I14" s="55">
        <f t="shared" si="1"/>
        <v>0</v>
      </c>
      <c r="J14" s="55">
        <f t="shared" si="1"/>
        <v>0</v>
      </c>
      <c r="K14" s="55">
        <f t="shared" si="1"/>
        <v>0</v>
      </c>
      <c r="L14" s="54">
        <f t="shared" si="0"/>
        <v>0</v>
      </c>
      <c r="N14" s="49"/>
      <c r="O14" s="49"/>
      <c r="P14" s="49"/>
      <c r="Q14" s="49"/>
      <c r="R14" s="49"/>
      <c r="S14" s="49"/>
      <c r="T14" s="49"/>
      <c r="U14" s="49"/>
    </row>
    <row r="15" spans="1:21" s="53" customFormat="1" ht="12.75" customHeight="1" x14ac:dyDescent="0.25">
      <c r="B15" s="1">
        <v>8110</v>
      </c>
      <c r="C15" s="1">
        <v>4111</v>
      </c>
      <c r="D15" s="5">
        <v>1</v>
      </c>
      <c r="E15" s="5"/>
      <c r="F15" s="5"/>
      <c r="G15" s="2" t="s">
        <v>7</v>
      </c>
      <c r="H15" s="55">
        <f t="shared" si="1"/>
        <v>0</v>
      </c>
      <c r="I15" s="55">
        <f t="shared" si="1"/>
        <v>0</v>
      </c>
      <c r="J15" s="55">
        <f t="shared" si="1"/>
        <v>0</v>
      </c>
      <c r="K15" s="55">
        <f t="shared" si="1"/>
        <v>0</v>
      </c>
      <c r="L15" s="54">
        <f t="shared" si="0"/>
        <v>0</v>
      </c>
      <c r="N15" s="49"/>
      <c r="O15" s="49"/>
      <c r="P15" s="49"/>
      <c r="Q15" s="49"/>
      <c r="R15" s="49"/>
      <c r="S15" s="49"/>
      <c r="T15" s="49"/>
      <c r="U15" s="49"/>
    </row>
    <row r="16" spans="1:21" s="53" customFormat="1" ht="12.75" customHeight="1" x14ac:dyDescent="0.25">
      <c r="B16" s="6">
        <v>8110</v>
      </c>
      <c r="C16" s="6">
        <v>4111</v>
      </c>
      <c r="D16" s="7">
        <v>1</v>
      </c>
      <c r="E16" s="7">
        <v>1</v>
      </c>
      <c r="F16" s="7"/>
      <c r="G16" s="8" t="s">
        <v>7</v>
      </c>
      <c r="H16" s="56"/>
      <c r="I16" s="56"/>
      <c r="J16" s="56"/>
      <c r="K16" s="56"/>
      <c r="L16" s="54">
        <f t="shared" si="0"/>
        <v>0</v>
      </c>
      <c r="N16" s="49"/>
      <c r="O16" s="49"/>
      <c r="P16" s="49"/>
      <c r="Q16" s="49"/>
      <c r="R16" s="49"/>
      <c r="S16" s="49"/>
      <c r="T16" s="49"/>
      <c r="U16" s="49"/>
    </row>
    <row r="17" spans="2:21" s="53" customFormat="1" ht="12.75" customHeight="1" x14ac:dyDescent="0.25">
      <c r="B17" s="1">
        <v>8110</v>
      </c>
      <c r="C17" s="1">
        <v>4112</v>
      </c>
      <c r="D17" s="3"/>
      <c r="E17" s="4"/>
      <c r="F17" s="4"/>
      <c r="G17" s="2" t="s">
        <v>8</v>
      </c>
      <c r="H17" s="55">
        <f t="shared" ref="H17:K18" si="2">SUM(H18)</f>
        <v>10801488.99</v>
      </c>
      <c r="I17" s="55">
        <f t="shared" si="2"/>
        <v>0</v>
      </c>
      <c r="J17" s="55">
        <f t="shared" si="2"/>
        <v>0</v>
      </c>
      <c r="K17" s="55">
        <f t="shared" si="2"/>
        <v>0</v>
      </c>
      <c r="L17" s="57">
        <f t="shared" si="0"/>
        <v>10801488.99</v>
      </c>
      <c r="N17" s="49"/>
      <c r="O17" s="49"/>
      <c r="P17" s="49"/>
      <c r="Q17" s="49"/>
      <c r="R17" s="49"/>
      <c r="S17" s="49"/>
      <c r="T17" s="49"/>
      <c r="U17" s="49"/>
    </row>
    <row r="18" spans="2:21" s="53" customFormat="1" ht="12.75" customHeight="1" x14ac:dyDescent="0.25">
      <c r="B18" s="1">
        <v>8110</v>
      </c>
      <c r="C18" s="1">
        <v>4112</v>
      </c>
      <c r="D18" s="5">
        <v>1</v>
      </c>
      <c r="E18" s="5"/>
      <c r="F18" s="5"/>
      <c r="G18" s="2" t="s">
        <v>8</v>
      </c>
      <c r="H18" s="55">
        <f t="shared" si="2"/>
        <v>10801488.99</v>
      </c>
      <c r="I18" s="55">
        <f t="shared" si="2"/>
        <v>0</v>
      </c>
      <c r="J18" s="55">
        <f t="shared" si="2"/>
        <v>0</v>
      </c>
      <c r="K18" s="55">
        <f t="shared" si="2"/>
        <v>0</v>
      </c>
      <c r="L18" s="57">
        <f t="shared" si="0"/>
        <v>10801488.99</v>
      </c>
      <c r="N18" s="49"/>
      <c r="O18" s="49"/>
      <c r="P18" s="49"/>
      <c r="Q18" s="49"/>
      <c r="R18" s="49"/>
      <c r="S18" s="49"/>
      <c r="T18" s="49"/>
      <c r="U18" s="49"/>
    </row>
    <row r="19" spans="2:21" s="53" customFormat="1" ht="12.75" customHeight="1" x14ac:dyDescent="0.25">
      <c r="B19" s="1">
        <v>8110</v>
      </c>
      <c r="C19" s="1">
        <v>4112</v>
      </c>
      <c r="D19" s="5">
        <v>1</v>
      </c>
      <c r="E19" s="5">
        <v>2</v>
      </c>
      <c r="F19" s="5"/>
      <c r="G19" s="2" t="s">
        <v>8</v>
      </c>
      <c r="H19" s="55">
        <f>SUM(H20:H22)</f>
        <v>10801488.99</v>
      </c>
      <c r="I19" s="55">
        <f>SUM(I20:I22)</f>
        <v>0</v>
      </c>
      <c r="J19" s="55">
        <f>SUM(J20:J22)</f>
        <v>0</v>
      </c>
      <c r="K19" s="55">
        <f>SUM(K20:K22)</f>
        <v>0</v>
      </c>
      <c r="L19" s="57">
        <f t="shared" si="0"/>
        <v>10801488.99</v>
      </c>
      <c r="N19" s="49"/>
      <c r="O19" s="49"/>
      <c r="P19" s="49"/>
      <c r="Q19" s="49"/>
      <c r="R19" s="49"/>
      <c r="S19" s="49"/>
      <c r="T19" s="49"/>
      <c r="U19" s="49"/>
    </row>
    <row r="20" spans="2:21" s="53" customFormat="1" ht="12.75" customHeight="1" x14ac:dyDescent="0.25">
      <c r="B20" s="6">
        <v>8110</v>
      </c>
      <c r="C20" s="6">
        <v>4112</v>
      </c>
      <c r="D20" s="7">
        <v>1</v>
      </c>
      <c r="E20" s="7">
        <v>2</v>
      </c>
      <c r="F20" s="7">
        <v>1</v>
      </c>
      <c r="G20" s="8" t="s">
        <v>9</v>
      </c>
      <c r="H20" s="56">
        <v>9832674.9900000002</v>
      </c>
      <c r="I20" s="56">
        <v>0</v>
      </c>
      <c r="J20" s="56">
        <v>0</v>
      </c>
      <c r="K20" s="56">
        <v>0</v>
      </c>
      <c r="L20" s="54">
        <f t="shared" si="0"/>
        <v>9832674.9900000002</v>
      </c>
      <c r="N20" s="49"/>
      <c r="O20" s="49"/>
      <c r="P20" s="49"/>
      <c r="Q20" s="49"/>
      <c r="R20" s="49"/>
      <c r="S20" s="49"/>
      <c r="T20" s="49"/>
      <c r="U20" s="49"/>
    </row>
    <row r="21" spans="2:21" s="53" customFormat="1" ht="18" customHeight="1" x14ac:dyDescent="0.25">
      <c r="B21" s="6">
        <v>8110</v>
      </c>
      <c r="C21" s="6">
        <v>4112</v>
      </c>
      <c r="D21" s="7">
        <v>1</v>
      </c>
      <c r="E21" s="7">
        <v>2</v>
      </c>
      <c r="F21" s="7">
        <v>2</v>
      </c>
      <c r="G21" s="8" t="s">
        <v>10</v>
      </c>
      <c r="H21" s="56">
        <v>968814</v>
      </c>
      <c r="I21" s="56">
        <v>0</v>
      </c>
      <c r="J21" s="56">
        <v>0</v>
      </c>
      <c r="K21" s="56">
        <v>0</v>
      </c>
      <c r="L21" s="54">
        <f t="shared" si="0"/>
        <v>968814</v>
      </c>
      <c r="N21" s="49"/>
      <c r="O21" s="49"/>
      <c r="P21" s="49"/>
      <c r="Q21" s="49"/>
      <c r="R21" s="49"/>
      <c r="S21" s="49"/>
      <c r="T21" s="49"/>
      <c r="U21" s="49"/>
    </row>
    <row r="22" spans="2:21" s="53" customFormat="1" ht="12.75" customHeight="1" x14ac:dyDescent="0.25">
      <c r="B22" s="6">
        <v>8110</v>
      </c>
      <c r="C22" s="6">
        <v>4112</v>
      </c>
      <c r="D22" s="7">
        <v>1</v>
      </c>
      <c r="E22" s="7">
        <v>2</v>
      </c>
      <c r="F22" s="7">
        <v>3</v>
      </c>
      <c r="G22" s="8" t="s">
        <v>11</v>
      </c>
      <c r="H22" s="56">
        <v>0</v>
      </c>
      <c r="I22" s="56">
        <v>0</v>
      </c>
      <c r="J22" s="56">
        <v>0</v>
      </c>
      <c r="K22" s="56">
        <v>0</v>
      </c>
      <c r="L22" s="54">
        <f t="shared" si="0"/>
        <v>0</v>
      </c>
      <c r="N22" s="49"/>
      <c r="O22" s="49"/>
      <c r="P22" s="49"/>
      <c r="Q22" s="49"/>
      <c r="R22" s="49"/>
      <c r="S22" s="49"/>
      <c r="T22" s="49"/>
      <c r="U22" s="49"/>
    </row>
    <row r="23" spans="2:21" s="53" customFormat="1" ht="12.75" customHeight="1" x14ac:dyDescent="0.25">
      <c r="B23" s="1">
        <v>8110</v>
      </c>
      <c r="C23" s="1">
        <v>4113</v>
      </c>
      <c r="D23" s="5"/>
      <c r="E23" s="5"/>
      <c r="F23" s="3"/>
      <c r="G23" s="2" t="s">
        <v>12</v>
      </c>
      <c r="H23" s="55">
        <f t="shared" ref="H23:K24" si="3">SUM(H24)</f>
        <v>0</v>
      </c>
      <c r="I23" s="55">
        <f t="shared" si="3"/>
        <v>0</v>
      </c>
      <c r="J23" s="55">
        <f t="shared" si="3"/>
        <v>0</v>
      </c>
      <c r="K23" s="55">
        <f t="shared" si="3"/>
        <v>0</v>
      </c>
      <c r="L23" s="57">
        <f t="shared" si="0"/>
        <v>0</v>
      </c>
      <c r="N23" s="49"/>
      <c r="O23" s="49"/>
      <c r="P23" s="49"/>
      <c r="Q23" s="49"/>
      <c r="R23" s="49"/>
      <c r="S23" s="49"/>
      <c r="T23" s="49"/>
      <c r="U23" s="49"/>
    </row>
    <row r="24" spans="2:21" s="53" customFormat="1" ht="12.75" customHeight="1" x14ac:dyDescent="0.25">
      <c r="B24" s="1">
        <v>8110</v>
      </c>
      <c r="C24" s="1">
        <v>4113</v>
      </c>
      <c r="D24" s="5">
        <v>1</v>
      </c>
      <c r="E24" s="5"/>
      <c r="F24" s="5"/>
      <c r="G24" s="2" t="s">
        <v>12</v>
      </c>
      <c r="H24" s="55">
        <f t="shared" si="3"/>
        <v>0</v>
      </c>
      <c r="I24" s="55">
        <f t="shared" si="3"/>
        <v>0</v>
      </c>
      <c r="J24" s="55">
        <f t="shared" si="3"/>
        <v>0</v>
      </c>
      <c r="K24" s="55">
        <f t="shared" si="3"/>
        <v>0</v>
      </c>
      <c r="L24" s="57">
        <f t="shared" si="0"/>
        <v>0</v>
      </c>
      <c r="N24" s="49"/>
      <c r="O24" s="49"/>
      <c r="P24" s="49"/>
      <c r="Q24" s="49"/>
      <c r="R24" s="49"/>
      <c r="S24" s="49"/>
      <c r="T24" s="49"/>
      <c r="U24" s="49"/>
    </row>
    <row r="25" spans="2:21" s="53" customFormat="1" ht="12.75" customHeight="1" x14ac:dyDescent="0.25">
      <c r="B25" s="6">
        <v>8110</v>
      </c>
      <c r="C25" s="6">
        <v>4113</v>
      </c>
      <c r="D25" s="7">
        <v>1</v>
      </c>
      <c r="E25" s="7">
        <v>3</v>
      </c>
      <c r="F25" s="7"/>
      <c r="G25" s="8" t="s">
        <v>12</v>
      </c>
      <c r="H25" s="58"/>
      <c r="I25" s="58"/>
      <c r="J25" s="58"/>
      <c r="K25" s="58"/>
      <c r="L25" s="54">
        <f t="shared" si="0"/>
        <v>0</v>
      </c>
      <c r="N25" s="49"/>
      <c r="O25" s="49"/>
      <c r="P25" s="49"/>
      <c r="Q25" s="49"/>
      <c r="R25" s="49"/>
      <c r="S25" s="49"/>
      <c r="T25" s="49"/>
      <c r="U25" s="49"/>
    </row>
    <row r="26" spans="2:21" s="53" customFormat="1" ht="12.75" customHeight="1" x14ac:dyDescent="0.25">
      <c r="B26" s="1">
        <v>8110</v>
      </c>
      <c r="C26" s="1">
        <v>4114</v>
      </c>
      <c r="D26" s="3"/>
      <c r="E26" s="4"/>
      <c r="F26" s="4"/>
      <c r="G26" s="2" t="s">
        <v>13</v>
      </c>
      <c r="H26" s="55">
        <f t="shared" ref="H26:K27" si="4">SUM(H27)</f>
        <v>0</v>
      </c>
      <c r="I26" s="55">
        <f t="shared" si="4"/>
        <v>0</v>
      </c>
      <c r="J26" s="55">
        <f t="shared" si="4"/>
        <v>0</v>
      </c>
      <c r="K26" s="55">
        <f t="shared" si="4"/>
        <v>0</v>
      </c>
      <c r="L26" s="57">
        <f t="shared" si="0"/>
        <v>0</v>
      </c>
      <c r="N26" s="49"/>
      <c r="O26" s="49"/>
      <c r="P26" s="49"/>
      <c r="Q26" s="49"/>
      <c r="R26" s="49"/>
      <c r="S26" s="49"/>
      <c r="T26" s="49"/>
      <c r="U26" s="49"/>
    </row>
    <row r="27" spans="2:21" s="53" customFormat="1" ht="12.75" customHeight="1" x14ac:dyDescent="0.25">
      <c r="B27" s="1">
        <v>8110</v>
      </c>
      <c r="C27" s="1">
        <v>4114</v>
      </c>
      <c r="D27" s="5">
        <v>1</v>
      </c>
      <c r="E27" s="5"/>
      <c r="F27" s="3"/>
      <c r="G27" s="2" t="s">
        <v>13</v>
      </c>
      <c r="H27" s="55">
        <f t="shared" si="4"/>
        <v>0</v>
      </c>
      <c r="I27" s="55">
        <f t="shared" si="4"/>
        <v>0</v>
      </c>
      <c r="J27" s="55">
        <f t="shared" si="4"/>
        <v>0</v>
      </c>
      <c r="K27" s="55">
        <f t="shared" si="4"/>
        <v>0</v>
      </c>
      <c r="L27" s="57">
        <f t="shared" si="0"/>
        <v>0</v>
      </c>
      <c r="N27" s="49"/>
      <c r="O27" s="49"/>
      <c r="P27" s="49"/>
      <c r="Q27" s="49"/>
      <c r="R27" s="49"/>
      <c r="S27" s="49"/>
      <c r="T27" s="49"/>
      <c r="U27" s="49"/>
    </row>
    <row r="28" spans="2:21" s="53" customFormat="1" ht="12.75" customHeight="1" x14ac:dyDescent="0.25">
      <c r="B28" s="6">
        <v>8110</v>
      </c>
      <c r="C28" s="6">
        <v>4114</v>
      </c>
      <c r="D28" s="7">
        <v>1</v>
      </c>
      <c r="E28" s="7">
        <v>4</v>
      </c>
      <c r="F28" s="9"/>
      <c r="G28" s="8" t="s">
        <v>13</v>
      </c>
      <c r="H28" s="58"/>
      <c r="I28" s="58"/>
      <c r="J28" s="58"/>
      <c r="K28" s="58"/>
      <c r="L28" s="54">
        <f t="shared" si="0"/>
        <v>0</v>
      </c>
      <c r="N28" s="49"/>
      <c r="O28" s="49"/>
      <c r="P28" s="49"/>
      <c r="Q28" s="49"/>
      <c r="R28" s="49"/>
      <c r="S28" s="49"/>
      <c r="T28" s="49"/>
      <c r="U28" s="49"/>
    </row>
    <row r="29" spans="2:21" s="53" customFormat="1" ht="12.75" customHeight="1" x14ac:dyDescent="0.25">
      <c r="B29" s="1">
        <v>8110</v>
      </c>
      <c r="C29" s="1">
        <v>4115</v>
      </c>
      <c r="D29" s="3"/>
      <c r="E29" s="4"/>
      <c r="F29" s="4"/>
      <c r="G29" s="2" t="s">
        <v>14</v>
      </c>
      <c r="H29" s="55">
        <f t="shared" ref="H29:K30" si="5">SUM(H30)</f>
        <v>0</v>
      </c>
      <c r="I29" s="55">
        <f t="shared" si="5"/>
        <v>0</v>
      </c>
      <c r="J29" s="55">
        <f t="shared" si="5"/>
        <v>0</v>
      </c>
      <c r="K29" s="55">
        <f t="shared" si="5"/>
        <v>0</v>
      </c>
      <c r="L29" s="57">
        <f t="shared" si="0"/>
        <v>0</v>
      </c>
      <c r="N29" s="49"/>
      <c r="O29" s="49"/>
      <c r="P29" s="49"/>
      <c r="Q29" s="49"/>
      <c r="R29" s="49"/>
      <c r="S29" s="49"/>
      <c r="T29" s="49"/>
      <c r="U29" s="49"/>
    </row>
    <row r="30" spans="2:21" s="53" customFormat="1" ht="12.75" customHeight="1" x14ac:dyDescent="0.25">
      <c r="B30" s="1">
        <v>8110</v>
      </c>
      <c r="C30" s="1">
        <v>4115</v>
      </c>
      <c r="D30" s="5">
        <v>1</v>
      </c>
      <c r="E30" s="5"/>
      <c r="F30" s="3"/>
      <c r="G30" s="2" t="s">
        <v>14</v>
      </c>
      <c r="H30" s="55">
        <f t="shared" si="5"/>
        <v>0</v>
      </c>
      <c r="I30" s="55">
        <f t="shared" si="5"/>
        <v>0</v>
      </c>
      <c r="J30" s="55">
        <f t="shared" si="5"/>
        <v>0</v>
      </c>
      <c r="K30" s="55">
        <f t="shared" si="5"/>
        <v>0</v>
      </c>
      <c r="L30" s="57">
        <f t="shared" si="0"/>
        <v>0</v>
      </c>
      <c r="N30" s="49"/>
      <c r="O30" s="49"/>
      <c r="P30" s="49"/>
      <c r="Q30" s="49"/>
      <c r="R30" s="49"/>
      <c r="S30" s="49"/>
      <c r="T30" s="49"/>
      <c r="U30" s="49"/>
    </row>
    <row r="31" spans="2:21" s="53" customFormat="1" ht="12.75" customHeight="1" x14ac:dyDescent="0.25">
      <c r="B31" s="6">
        <v>8110</v>
      </c>
      <c r="C31" s="6">
        <v>4115</v>
      </c>
      <c r="D31" s="7">
        <v>1</v>
      </c>
      <c r="E31" s="7">
        <v>5</v>
      </c>
      <c r="F31" s="9"/>
      <c r="G31" s="8" t="s">
        <v>14</v>
      </c>
      <c r="H31" s="58"/>
      <c r="I31" s="58"/>
      <c r="J31" s="58"/>
      <c r="K31" s="58"/>
      <c r="L31" s="54">
        <f t="shared" si="0"/>
        <v>0</v>
      </c>
      <c r="N31" s="49"/>
      <c r="O31" s="49"/>
      <c r="P31" s="49"/>
      <c r="Q31" s="49"/>
      <c r="R31" s="49"/>
      <c r="S31" s="49"/>
      <c r="T31" s="49"/>
      <c r="U31" s="49"/>
    </row>
    <row r="32" spans="2:21" s="53" customFormat="1" ht="12.75" customHeight="1" x14ac:dyDescent="0.25">
      <c r="B32" s="1">
        <v>8110</v>
      </c>
      <c r="C32" s="1">
        <v>4116</v>
      </c>
      <c r="D32" s="5"/>
      <c r="E32" s="5"/>
      <c r="F32" s="3"/>
      <c r="G32" s="2" t="s">
        <v>15</v>
      </c>
      <c r="H32" s="55">
        <f t="shared" ref="H32:K33" si="6">SUM(H33)</f>
        <v>0</v>
      </c>
      <c r="I32" s="55">
        <f t="shared" si="6"/>
        <v>0</v>
      </c>
      <c r="J32" s="55">
        <f t="shared" si="6"/>
        <v>0</v>
      </c>
      <c r="K32" s="55">
        <f t="shared" si="6"/>
        <v>0</v>
      </c>
      <c r="L32" s="57">
        <f t="shared" si="0"/>
        <v>0</v>
      </c>
      <c r="N32" s="49"/>
      <c r="O32" s="49"/>
      <c r="P32" s="49"/>
      <c r="Q32" s="49"/>
      <c r="R32" s="49"/>
      <c r="S32" s="49"/>
      <c r="T32" s="49"/>
      <c r="U32" s="49"/>
    </row>
    <row r="33" spans="2:21" s="53" customFormat="1" ht="12.75" customHeight="1" x14ac:dyDescent="0.25">
      <c r="B33" s="1">
        <v>8110</v>
      </c>
      <c r="C33" s="1">
        <v>4116</v>
      </c>
      <c r="D33" s="5">
        <v>1</v>
      </c>
      <c r="E33" s="5"/>
      <c r="F33" s="3"/>
      <c r="G33" s="2" t="s">
        <v>15</v>
      </c>
      <c r="H33" s="55">
        <f t="shared" si="6"/>
        <v>0</v>
      </c>
      <c r="I33" s="55">
        <f t="shared" si="6"/>
        <v>0</v>
      </c>
      <c r="J33" s="55">
        <f t="shared" si="6"/>
        <v>0</v>
      </c>
      <c r="K33" s="55">
        <f t="shared" si="6"/>
        <v>0</v>
      </c>
      <c r="L33" s="57">
        <f t="shared" si="0"/>
        <v>0</v>
      </c>
      <c r="N33" s="49"/>
      <c r="O33" s="49"/>
      <c r="P33" s="49"/>
      <c r="Q33" s="49"/>
      <c r="R33" s="49"/>
      <c r="S33" s="49"/>
      <c r="T33" s="49"/>
      <c r="U33" s="49"/>
    </row>
    <row r="34" spans="2:21" s="53" customFormat="1" ht="12.75" customHeight="1" x14ac:dyDescent="0.25">
      <c r="B34" s="6">
        <v>8110</v>
      </c>
      <c r="C34" s="6">
        <v>4116</v>
      </c>
      <c r="D34" s="7">
        <v>1</v>
      </c>
      <c r="E34" s="7">
        <v>6</v>
      </c>
      <c r="F34" s="9"/>
      <c r="G34" s="8" t="s">
        <v>15</v>
      </c>
      <c r="H34" s="58"/>
      <c r="I34" s="58"/>
      <c r="J34" s="58"/>
      <c r="K34" s="58"/>
      <c r="L34" s="54">
        <f t="shared" si="0"/>
        <v>0</v>
      </c>
      <c r="N34" s="49"/>
      <c r="O34" s="49"/>
      <c r="P34" s="49"/>
      <c r="Q34" s="49"/>
      <c r="R34" s="49"/>
      <c r="S34" s="49"/>
      <c r="T34" s="49"/>
      <c r="U34" s="49"/>
    </row>
    <row r="35" spans="2:21" s="53" customFormat="1" ht="12.75" customHeight="1" x14ac:dyDescent="0.25">
      <c r="B35" s="1">
        <v>8110</v>
      </c>
      <c r="C35" s="1">
        <v>4117</v>
      </c>
      <c r="D35" s="3"/>
      <c r="E35" s="4"/>
      <c r="F35" s="4"/>
      <c r="G35" s="2" t="s">
        <v>16</v>
      </c>
      <c r="H35" s="55">
        <f t="shared" ref="H35:K36" si="7">SUM(H36)</f>
        <v>144060</v>
      </c>
      <c r="I35" s="55">
        <f t="shared" si="7"/>
        <v>0</v>
      </c>
      <c r="J35" s="55">
        <f t="shared" si="7"/>
        <v>0</v>
      </c>
      <c r="K35" s="55">
        <f t="shared" si="7"/>
        <v>0</v>
      </c>
      <c r="L35" s="57">
        <f t="shared" si="0"/>
        <v>144060</v>
      </c>
      <c r="N35" s="49"/>
      <c r="O35" s="49"/>
      <c r="P35" s="49"/>
      <c r="Q35" s="49"/>
      <c r="R35" s="49"/>
      <c r="S35" s="49"/>
      <c r="T35" s="49"/>
      <c r="U35" s="49"/>
    </row>
    <row r="36" spans="2:21" s="53" customFormat="1" ht="12.75" customHeight="1" x14ac:dyDescent="0.25">
      <c r="B36" s="1">
        <v>8110</v>
      </c>
      <c r="C36" s="1">
        <v>4117</v>
      </c>
      <c r="D36" s="5">
        <v>1</v>
      </c>
      <c r="E36" s="5"/>
      <c r="F36" s="3"/>
      <c r="G36" s="2" t="s">
        <v>16</v>
      </c>
      <c r="H36" s="55">
        <f t="shared" si="7"/>
        <v>144060</v>
      </c>
      <c r="I36" s="55">
        <f t="shared" si="7"/>
        <v>0</v>
      </c>
      <c r="J36" s="55">
        <f t="shared" si="7"/>
        <v>0</v>
      </c>
      <c r="K36" s="55">
        <f t="shared" si="7"/>
        <v>0</v>
      </c>
      <c r="L36" s="57">
        <f t="shared" si="0"/>
        <v>144060</v>
      </c>
      <c r="N36" s="49"/>
      <c r="O36" s="49"/>
      <c r="P36" s="49"/>
      <c r="Q36" s="49"/>
      <c r="R36" s="49"/>
      <c r="S36" s="49"/>
      <c r="T36" s="49"/>
      <c r="U36" s="49"/>
    </row>
    <row r="37" spans="2:21" s="53" customFormat="1" ht="12.75" customHeight="1" x14ac:dyDescent="0.25">
      <c r="B37" s="1">
        <v>8110</v>
      </c>
      <c r="C37" s="1">
        <v>4117</v>
      </c>
      <c r="D37" s="5">
        <v>1</v>
      </c>
      <c r="E37" s="5">
        <v>7</v>
      </c>
      <c r="F37" s="3"/>
      <c r="G37" s="2" t="s">
        <v>16</v>
      </c>
      <c r="H37" s="55">
        <f>SUM(H38:H41)</f>
        <v>144060</v>
      </c>
      <c r="I37" s="55">
        <f>SUM(I38:I41)</f>
        <v>0</v>
      </c>
      <c r="J37" s="55">
        <f>SUM(J38:J41)</f>
        <v>0</v>
      </c>
      <c r="K37" s="55">
        <f>SUM(K38:K41)</f>
        <v>0</v>
      </c>
      <c r="L37" s="57">
        <f t="shared" si="0"/>
        <v>144060</v>
      </c>
      <c r="N37" s="49"/>
      <c r="O37" s="49"/>
      <c r="P37" s="49"/>
      <c r="Q37" s="49"/>
      <c r="R37" s="49"/>
      <c r="S37" s="49"/>
      <c r="T37" s="49"/>
      <c r="U37" s="49"/>
    </row>
    <row r="38" spans="2:21" s="53" customFormat="1" ht="12.75" customHeight="1" x14ac:dyDescent="0.25">
      <c r="B38" s="6">
        <v>8110</v>
      </c>
      <c r="C38" s="6">
        <v>4117</v>
      </c>
      <c r="D38" s="7">
        <v>1</v>
      </c>
      <c r="E38" s="7">
        <v>7</v>
      </c>
      <c r="F38" s="7">
        <v>1</v>
      </c>
      <c r="G38" s="8" t="s">
        <v>17</v>
      </c>
      <c r="H38" s="58">
        <v>0</v>
      </c>
      <c r="I38" s="58">
        <v>0</v>
      </c>
      <c r="J38" s="58">
        <v>0</v>
      </c>
      <c r="K38" s="58">
        <v>0</v>
      </c>
      <c r="L38" s="54">
        <f t="shared" si="0"/>
        <v>0</v>
      </c>
      <c r="N38" s="49"/>
      <c r="O38" s="49"/>
      <c r="P38" s="49"/>
      <c r="Q38" s="49"/>
      <c r="R38" s="49"/>
      <c r="S38" s="49"/>
      <c r="T38" s="49"/>
      <c r="U38" s="49"/>
    </row>
    <row r="39" spans="2:21" s="53" customFormat="1" ht="12.75" customHeight="1" x14ac:dyDescent="0.25">
      <c r="B39" s="6">
        <v>8110</v>
      </c>
      <c r="C39" s="6">
        <v>4117</v>
      </c>
      <c r="D39" s="7">
        <v>1</v>
      </c>
      <c r="E39" s="7">
        <v>7</v>
      </c>
      <c r="F39" s="7">
        <v>2</v>
      </c>
      <c r="G39" s="8" t="s">
        <v>18</v>
      </c>
      <c r="H39" s="58">
        <v>144060</v>
      </c>
      <c r="I39" s="58">
        <v>0</v>
      </c>
      <c r="J39" s="58">
        <v>0</v>
      </c>
      <c r="K39" s="58">
        <v>0</v>
      </c>
      <c r="L39" s="54">
        <f t="shared" si="0"/>
        <v>144060</v>
      </c>
      <c r="N39" s="49"/>
      <c r="O39" s="49"/>
      <c r="P39" s="49"/>
      <c r="Q39" s="49"/>
      <c r="R39" s="49"/>
      <c r="S39" s="49"/>
      <c r="T39" s="49"/>
      <c r="U39" s="49"/>
    </row>
    <row r="40" spans="2:21" s="53" customFormat="1" ht="12.75" customHeight="1" x14ac:dyDescent="0.25">
      <c r="B40" s="6">
        <v>8110</v>
      </c>
      <c r="C40" s="6">
        <v>4117</v>
      </c>
      <c r="D40" s="7">
        <v>1</v>
      </c>
      <c r="E40" s="7">
        <v>7</v>
      </c>
      <c r="F40" s="7">
        <v>3</v>
      </c>
      <c r="G40" s="8" t="s">
        <v>19</v>
      </c>
      <c r="H40" s="58">
        <v>0</v>
      </c>
      <c r="I40" s="58">
        <v>0</v>
      </c>
      <c r="J40" s="58">
        <v>0</v>
      </c>
      <c r="K40" s="58">
        <v>0</v>
      </c>
      <c r="L40" s="54">
        <f t="shared" si="0"/>
        <v>0</v>
      </c>
      <c r="N40" s="49"/>
      <c r="O40" s="49"/>
      <c r="P40" s="49"/>
      <c r="Q40" s="49"/>
      <c r="R40" s="49"/>
      <c r="S40" s="49"/>
      <c r="T40" s="49"/>
      <c r="U40" s="49"/>
    </row>
    <row r="41" spans="2:21" s="53" customFormat="1" ht="12.75" customHeight="1" x14ac:dyDescent="0.25">
      <c r="B41" s="6">
        <v>8110</v>
      </c>
      <c r="C41" s="6">
        <v>4117</v>
      </c>
      <c r="D41" s="7">
        <v>1</v>
      </c>
      <c r="E41" s="7">
        <v>7</v>
      </c>
      <c r="F41" s="7">
        <v>4</v>
      </c>
      <c r="G41" s="8" t="s">
        <v>20</v>
      </c>
      <c r="H41" s="58">
        <v>0</v>
      </c>
      <c r="I41" s="58">
        <v>0</v>
      </c>
      <c r="J41" s="58">
        <v>0</v>
      </c>
      <c r="K41" s="58">
        <v>0</v>
      </c>
      <c r="L41" s="54">
        <f t="shared" si="0"/>
        <v>0</v>
      </c>
      <c r="N41" s="49"/>
      <c r="O41" s="49"/>
      <c r="P41" s="49"/>
      <c r="Q41" s="49"/>
      <c r="R41" s="49"/>
      <c r="S41" s="49"/>
      <c r="T41" s="49"/>
      <c r="U41" s="49"/>
    </row>
    <row r="42" spans="2:21" s="53" customFormat="1" ht="12.75" customHeight="1" x14ac:dyDescent="0.25">
      <c r="B42" s="1">
        <v>8110</v>
      </c>
      <c r="C42" s="1">
        <v>4119</v>
      </c>
      <c r="D42" s="5"/>
      <c r="E42" s="5"/>
      <c r="F42" s="3"/>
      <c r="G42" s="2" t="s">
        <v>21</v>
      </c>
      <c r="H42" s="55">
        <f t="shared" ref="H42:K43" si="8">SUM(H43)</f>
        <v>310032</v>
      </c>
      <c r="I42" s="55">
        <f t="shared" si="8"/>
        <v>0</v>
      </c>
      <c r="J42" s="55">
        <f t="shared" si="8"/>
        <v>0</v>
      </c>
      <c r="K42" s="55">
        <f t="shared" si="8"/>
        <v>0</v>
      </c>
      <c r="L42" s="57">
        <f t="shared" si="0"/>
        <v>310032</v>
      </c>
      <c r="N42" s="49"/>
      <c r="O42" s="49"/>
      <c r="P42" s="49"/>
      <c r="Q42" s="49"/>
      <c r="R42" s="49"/>
      <c r="S42" s="49"/>
      <c r="T42" s="49"/>
      <c r="U42" s="49"/>
    </row>
    <row r="43" spans="2:21" s="53" customFormat="1" ht="12.75" customHeight="1" x14ac:dyDescent="0.25">
      <c r="B43" s="1">
        <v>8110</v>
      </c>
      <c r="C43" s="1">
        <v>4119</v>
      </c>
      <c r="D43" s="5">
        <v>1</v>
      </c>
      <c r="E43" s="5"/>
      <c r="F43" s="3"/>
      <c r="G43" s="2" t="s">
        <v>21</v>
      </c>
      <c r="H43" s="55">
        <f t="shared" si="8"/>
        <v>310032</v>
      </c>
      <c r="I43" s="55">
        <f t="shared" si="8"/>
        <v>0</v>
      </c>
      <c r="J43" s="55">
        <f t="shared" si="8"/>
        <v>0</v>
      </c>
      <c r="K43" s="55">
        <f t="shared" si="8"/>
        <v>0</v>
      </c>
      <c r="L43" s="57">
        <f t="shared" si="0"/>
        <v>310032</v>
      </c>
      <c r="N43" s="49"/>
      <c r="O43" s="49"/>
      <c r="P43" s="49"/>
      <c r="Q43" s="49"/>
      <c r="R43" s="49"/>
      <c r="S43" s="49"/>
      <c r="T43" s="49"/>
      <c r="U43" s="49"/>
    </row>
    <row r="44" spans="2:21" s="53" customFormat="1" ht="12.75" customHeight="1" x14ac:dyDescent="0.25">
      <c r="B44" s="1">
        <v>8110</v>
      </c>
      <c r="C44" s="1">
        <v>4119</v>
      </c>
      <c r="D44" s="5">
        <v>1</v>
      </c>
      <c r="E44" s="5">
        <v>9</v>
      </c>
      <c r="F44" s="3"/>
      <c r="G44" s="2" t="s">
        <v>22</v>
      </c>
      <c r="H44" s="55">
        <f>SUM(H45:H46)</f>
        <v>310032</v>
      </c>
      <c r="I44" s="55">
        <f>SUM(I45:I46)</f>
        <v>0</v>
      </c>
      <c r="J44" s="55">
        <f>SUM(J45:J46)</f>
        <v>0</v>
      </c>
      <c r="K44" s="55">
        <f>SUM(K45:K46)</f>
        <v>0</v>
      </c>
      <c r="L44" s="57">
        <f t="shared" si="0"/>
        <v>310032</v>
      </c>
      <c r="N44" s="49"/>
      <c r="O44" s="49"/>
      <c r="P44" s="49"/>
      <c r="Q44" s="49"/>
      <c r="R44" s="49"/>
      <c r="S44" s="49"/>
      <c r="T44" s="49"/>
      <c r="U44" s="49"/>
    </row>
    <row r="45" spans="2:21" s="53" customFormat="1" ht="12.75" customHeight="1" x14ac:dyDescent="0.25">
      <c r="B45" s="6">
        <v>8110</v>
      </c>
      <c r="C45" s="6">
        <v>4119</v>
      </c>
      <c r="D45" s="7">
        <v>1</v>
      </c>
      <c r="E45" s="7">
        <v>9</v>
      </c>
      <c r="F45" s="7">
        <v>1</v>
      </c>
      <c r="G45" s="8" t="s">
        <v>23</v>
      </c>
      <c r="H45" s="58">
        <v>254692</v>
      </c>
      <c r="I45" s="58">
        <v>0</v>
      </c>
      <c r="J45" s="58">
        <v>0</v>
      </c>
      <c r="K45" s="58">
        <v>0</v>
      </c>
      <c r="L45" s="54">
        <f t="shared" si="0"/>
        <v>254692</v>
      </c>
      <c r="N45" s="49"/>
      <c r="O45" s="49"/>
      <c r="P45" s="49"/>
      <c r="Q45" s="49"/>
      <c r="R45" s="49"/>
      <c r="S45" s="49"/>
      <c r="T45" s="49"/>
      <c r="U45" s="49"/>
    </row>
    <row r="46" spans="2:21" s="53" customFormat="1" ht="12.75" customHeight="1" x14ac:dyDescent="0.25">
      <c r="B46" s="6">
        <v>8110</v>
      </c>
      <c r="C46" s="6">
        <v>4119</v>
      </c>
      <c r="D46" s="7">
        <v>1</v>
      </c>
      <c r="E46" s="7">
        <v>9</v>
      </c>
      <c r="F46" s="7">
        <v>2</v>
      </c>
      <c r="G46" s="8" t="s">
        <v>24</v>
      </c>
      <c r="H46" s="58">
        <v>55340</v>
      </c>
      <c r="I46" s="58">
        <v>0</v>
      </c>
      <c r="J46" s="58">
        <v>0</v>
      </c>
      <c r="K46" s="58">
        <v>0</v>
      </c>
      <c r="L46" s="54">
        <f t="shared" si="0"/>
        <v>55340</v>
      </c>
      <c r="N46" s="49"/>
      <c r="O46" s="49"/>
      <c r="P46" s="49"/>
      <c r="Q46" s="49"/>
      <c r="R46" s="49"/>
      <c r="S46" s="49"/>
      <c r="T46" s="49"/>
      <c r="U46" s="49"/>
    </row>
    <row r="47" spans="2:21" s="53" customFormat="1" ht="17.25" customHeight="1" x14ac:dyDescent="0.25">
      <c r="B47" s="59" t="s">
        <v>247</v>
      </c>
      <c r="C47" s="49"/>
      <c r="D47" s="60"/>
      <c r="E47" s="60"/>
      <c r="F47" s="60"/>
      <c r="G47" s="8"/>
      <c r="H47" s="51">
        <f>+H42+H35+H32+H29+H26+H23+H17+H14</f>
        <v>11255580.99</v>
      </c>
      <c r="I47" s="51">
        <f>+I42+I35+I32+I29+I26+I23+I17+I14</f>
        <v>0</v>
      </c>
      <c r="J47" s="51">
        <f>+J42+J35+J32+J29+J26+J23+J17+J14</f>
        <v>0</v>
      </c>
      <c r="K47" s="51">
        <f>+K42+K35+K32+K29+K26+K23+K17+K14</f>
        <v>0</v>
      </c>
      <c r="L47" s="54">
        <f t="shared" si="0"/>
        <v>11255580.99</v>
      </c>
      <c r="N47" s="49"/>
      <c r="O47" s="49"/>
      <c r="P47" s="49"/>
      <c r="Q47" s="49"/>
      <c r="R47" s="49"/>
      <c r="S47" s="49"/>
      <c r="T47" s="49"/>
      <c r="U47" s="49"/>
    </row>
    <row r="48" spans="2:21" s="53" customFormat="1" ht="12.75" customHeight="1" x14ac:dyDescent="0.25">
      <c r="B48" s="1">
        <v>8110</v>
      </c>
      <c r="C48" s="1">
        <v>4120</v>
      </c>
      <c r="D48" s="3"/>
      <c r="E48" s="4"/>
      <c r="F48" s="4"/>
      <c r="G48" s="2" t="s">
        <v>26</v>
      </c>
      <c r="H48" s="51">
        <f>+H49+H52+H55+H58+H62</f>
        <v>0</v>
      </c>
      <c r="I48" s="51">
        <f>+I49+I52+I55+I58+I62</f>
        <v>0</v>
      </c>
      <c r="J48" s="51">
        <f>+J49+J52+J55+J58+J62</f>
        <v>0</v>
      </c>
      <c r="K48" s="51">
        <f>+K49+K52+K55+K58+K62</f>
        <v>0</v>
      </c>
      <c r="L48" s="61">
        <f t="shared" si="0"/>
        <v>0</v>
      </c>
      <c r="N48" s="49"/>
      <c r="O48" s="49"/>
      <c r="P48" s="49"/>
      <c r="Q48" s="49"/>
      <c r="R48" s="49"/>
      <c r="S48" s="49"/>
      <c r="T48" s="49"/>
      <c r="U48" s="49"/>
    </row>
    <row r="49" spans="2:21" s="53" customFormat="1" ht="12.75" customHeight="1" x14ac:dyDescent="0.25">
      <c r="B49" s="1">
        <v>8110</v>
      </c>
      <c r="C49" s="1">
        <v>4121</v>
      </c>
      <c r="D49" s="3"/>
      <c r="E49" s="4"/>
      <c r="F49" s="4"/>
      <c r="G49" s="2" t="s">
        <v>27</v>
      </c>
      <c r="H49" s="55">
        <f t="shared" ref="H49:K50" si="9">SUM(H50)</f>
        <v>0</v>
      </c>
      <c r="I49" s="55">
        <f t="shared" si="9"/>
        <v>0</v>
      </c>
      <c r="J49" s="55">
        <f t="shared" si="9"/>
        <v>0</v>
      </c>
      <c r="K49" s="55">
        <f t="shared" si="9"/>
        <v>0</v>
      </c>
      <c r="L49" s="57">
        <f t="shared" si="0"/>
        <v>0</v>
      </c>
      <c r="N49" s="49"/>
      <c r="O49" s="49"/>
      <c r="P49" s="49"/>
      <c r="Q49" s="49"/>
      <c r="R49" s="49"/>
      <c r="S49" s="49"/>
      <c r="T49" s="49"/>
      <c r="U49" s="49"/>
    </row>
    <row r="50" spans="2:21" s="53" customFormat="1" ht="12.75" customHeight="1" x14ac:dyDescent="0.25">
      <c r="B50" s="1">
        <v>8110</v>
      </c>
      <c r="C50" s="1">
        <v>4121</v>
      </c>
      <c r="D50" s="5">
        <v>2</v>
      </c>
      <c r="E50" s="5"/>
      <c r="F50" s="3"/>
      <c r="G50" s="2" t="s">
        <v>27</v>
      </c>
      <c r="H50" s="55">
        <f t="shared" si="9"/>
        <v>0</v>
      </c>
      <c r="I50" s="55">
        <f t="shared" si="9"/>
        <v>0</v>
      </c>
      <c r="J50" s="55">
        <f t="shared" si="9"/>
        <v>0</v>
      </c>
      <c r="K50" s="55">
        <f t="shared" si="9"/>
        <v>0</v>
      </c>
      <c r="L50" s="57">
        <f t="shared" si="0"/>
        <v>0</v>
      </c>
      <c r="N50" s="49"/>
      <c r="O50" s="49"/>
      <c r="P50" s="49"/>
      <c r="Q50" s="49"/>
      <c r="R50" s="49"/>
      <c r="S50" s="49"/>
      <c r="T50" s="49"/>
      <c r="U50" s="49"/>
    </row>
    <row r="51" spans="2:21" s="53" customFormat="1" ht="12.75" customHeight="1" x14ac:dyDescent="0.25">
      <c r="B51" s="6">
        <v>8110</v>
      </c>
      <c r="C51" s="6">
        <v>4121</v>
      </c>
      <c r="D51" s="7">
        <v>2</v>
      </c>
      <c r="E51" s="7">
        <v>1</v>
      </c>
      <c r="F51" s="9"/>
      <c r="G51" s="8" t="s">
        <v>27</v>
      </c>
      <c r="H51" s="58"/>
      <c r="I51" s="58"/>
      <c r="J51" s="58"/>
      <c r="K51" s="58"/>
      <c r="L51" s="54">
        <f t="shared" si="0"/>
        <v>0</v>
      </c>
      <c r="N51" s="49"/>
      <c r="O51" s="49"/>
      <c r="P51" s="49"/>
      <c r="Q51" s="49"/>
      <c r="R51" s="49"/>
      <c r="S51" s="49"/>
      <c r="T51" s="49"/>
      <c r="U51" s="49"/>
    </row>
    <row r="52" spans="2:21" s="53" customFormat="1" ht="12.75" customHeight="1" x14ac:dyDescent="0.25">
      <c r="B52" s="1">
        <v>8110</v>
      </c>
      <c r="C52" s="1">
        <v>4122</v>
      </c>
      <c r="D52" s="3"/>
      <c r="E52" s="4"/>
      <c r="F52" s="4"/>
      <c r="G52" s="2" t="s">
        <v>28</v>
      </c>
      <c r="H52" s="55">
        <f t="shared" ref="H52:K53" si="10">SUM(H53)</f>
        <v>0</v>
      </c>
      <c r="I52" s="55">
        <f t="shared" si="10"/>
        <v>0</v>
      </c>
      <c r="J52" s="55">
        <f t="shared" si="10"/>
        <v>0</v>
      </c>
      <c r="K52" s="55">
        <f t="shared" si="10"/>
        <v>0</v>
      </c>
      <c r="L52" s="57">
        <f t="shared" si="0"/>
        <v>0</v>
      </c>
      <c r="N52" s="49"/>
      <c r="O52" s="49"/>
      <c r="P52" s="49"/>
      <c r="Q52" s="49"/>
      <c r="R52" s="49"/>
      <c r="S52" s="49"/>
      <c r="T52" s="49"/>
      <c r="U52" s="49"/>
    </row>
    <row r="53" spans="2:21" s="53" customFormat="1" ht="12.75" customHeight="1" x14ac:dyDescent="0.25">
      <c r="B53" s="1">
        <v>8110</v>
      </c>
      <c r="C53" s="1">
        <v>4122</v>
      </c>
      <c r="D53" s="5">
        <v>2</v>
      </c>
      <c r="E53" s="5"/>
      <c r="F53" s="3"/>
      <c r="G53" s="2" t="s">
        <v>28</v>
      </c>
      <c r="H53" s="55">
        <f t="shared" si="10"/>
        <v>0</v>
      </c>
      <c r="I53" s="55">
        <f t="shared" si="10"/>
        <v>0</v>
      </c>
      <c r="J53" s="55">
        <f t="shared" si="10"/>
        <v>0</v>
      </c>
      <c r="K53" s="55">
        <f t="shared" si="10"/>
        <v>0</v>
      </c>
      <c r="L53" s="57">
        <f t="shared" si="0"/>
        <v>0</v>
      </c>
      <c r="N53" s="49"/>
      <c r="O53" s="49"/>
      <c r="P53" s="49"/>
      <c r="Q53" s="49"/>
      <c r="R53" s="49"/>
      <c r="S53" s="49"/>
      <c r="T53" s="49"/>
      <c r="U53" s="49"/>
    </row>
    <row r="54" spans="2:21" s="53" customFormat="1" ht="12.75" customHeight="1" x14ac:dyDescent="0.25">
      <c r="B54" s="6">
        <v>8110</v>
      </c>
      <c r="C54" s="6">
        <v>4122</v>
      </c>
      <c r="D54" s="7">
        <v>2</v>
      </c>
      <c r="E54" s="7">
        <v>2</v>
      </c>
      <c r="F54" s="9"/>
      <c r="G54" s="8" t="s">
        <v>28</v>
      </c>
      <c r="H54" s="58"/>
      <c r="I54" s="58"/>
      <c r="J54" s="58"/>
      <c r="K54" s="58"/>
      <c r="L54" s="54">
        <f t="shared" si="0"/>
        <v>0</v>
      </c>
      <c r="N54" s="49"/>
      <c r="O54" s="49"/>
      <c r="P54" s="49"/>
      <c r="Q54" s="49"/>
      <c r="R54" s="49"/>
      <c r="S54" s="49"/>
      <c r="T54" s="49"/>
      <c r="U54" s="49"/>
    </row>
    <row r="55" spans="2:21" s="53" customFormat="1" ht="12.75" customHeight="1" x14ac:dyDescent="0.25">
      <c r="B55" s="1">
        <v>8110</v>
      </c>
      <c r="C55" s="1">
        <v>4123</v>
      </c>
      <c r="D55" s="3"/>
      <c r="E55" s="4"/>
      <c r="F55" s="4"/>
      <c r="G55" s="2" t="s">
        <v>29</v>
      </c>
      <c r="H55" s="55">
        <f t="shared" ref="H55:K56" si="11">SUM(H56)</f>
        <v>0</v>
      </c>
      <c r="I55" s="55">
        <f t="shared" si="11"/>
        <v>0</v>
      </c>
      <c r="J55" s="55">
        <f t="shared" si="11"/>
        <v>0</v>
      </c>
      <c r="K55" s="55">
        <f t="shared" si="11"/>
        <v>0</v>
      </c>
      <c r="L55" s="57">
        <f t="shared" si="0"/>
        <v>0</v>
      </c>
      <c r="N55" s="49"/>
      <c r="O55" s="49"/>
      <c r="P55" s="49"/>
      <c r="Q55" s="49"/>
      <c r="R55" s="49"/>
      <c r="S55" s="49"/>
      <c r="T55" s="49"/>
      <c r="U55" s="49"/>
    </row>
    <row r="56" spans="2:21" s="53" customFormat="1" ht="12.75" customHeight="1" x14ac:dyDescent="0.25">
      <c r="B56" s="1">
        <v>8110</v>
      </c>
      <c r="C56" s="1">
        <v>4123</v>
      </c>
      <c r="D56" s="5">
        <v>2</v>
      </c>
      <c r="E56" s="5"/>
      <c r="F56" s="3"/>
      <c r="G56" s="2" t="s">
        <v>29</v>
      </c>
      <c r="H56" s="55">
        <f t="shared" si="11"/>
        <v>0</v>
      </c>
      <c r="I56" s="55">
        <f t="shared" si="11"/>
        <v>0</v>
      </c>
      <c r="J56" s="55">
        <f t="shared" si="11"/>
        <v>0</v>
      </c>
      <c r="K56" s="55">
        <f t="shared" si="11"/>
        <v>0</v>
      </c>
      <c r="L56" s="57">
        <f t="shared" si="0"/>
        <v>0</v>
      </c>
      <c r="N56" s="49"/>
      <c r="O56" s="49"/>
      <c r="P56" s="49"/>
      <c r="Q56" s="49"/>
      <c r="R56" s="49"/>
      <c r="S56" s="49"/>
      <c r="T56" s="49"/>
      <c r="U56" s="49"/>
    </row>
    <row r="57" spans="2:21" s="53" customFormat="1" ht="12.75" customHeight="1" x14ac:dyDescent="0.25">
      <c r="B57" s="6">
        <v>8110</v>
      </c>
      <c r="C57" s="6">
        <v>4123</v>
      </c>
      <c r="D57" s="7">
        <v>2</v>
      </c>
      <c r="E57" s="7">
        <v>3</v>
      </c>
      <c r="F57" s="9"/>
      <c r="G57" s="8" t="s">
        <v>29</v>
      </c>
      <c r="H57" s="58"/>
      <c r="I57" s="58"/>
      <c r="J57" s="58"/>
      <c r="K57" s="58"/>
      <c r="L57" s="54">
        <f t="shared" si="0"/>
        <v>0</v>
      </c>
      <c r="N57" s="49"/>
      <c r="O57" s="49"/>
      <c r="P57" s="49"/>
      <c r="Q57" s="49"/>
      <c r="R57" s="49"/>
      <c r="S57" s="49"/>
      <c r="T57" s="49"/>
      <c r="U57" s="49"/>
    </row>
    <row r="58" spans="2:21" s="53" customFormat="1" ht="12.75" customHeight="1" x14ac:dyDescent="0.25">
      <c r="B58" s="1">
        <v>8110</v>
      </c>
      <c r="C58" s="1">
        <v>4124</v>
      </c>
      <c r="D58" s="3"/>
      <c r="E58" s="4"/>
      <c r="F58" s="4"/>
      <c r="G58" s="2" t="s">
        <v>30</v>
      </c>
      <c r="H58" s="55">
        <f t="shared" ref="H58:K60" si="12">SUM(H59)</f>
        <v>0</v>
      </c>
      <c r="I58" s="55">
        <f t="shared" si="12"/>
        <v>0</v>
      </c>
      <c r="J58" s="55">
        <f t="shared" si="12"/>
        <v>0</v>
      </c>
      <c r="K58" s="55">
        <f t="shared" si="12"/>
        <v>0</v>
      </c>
      <c r="L58" s="57">
        <f t="shared" si="0"/>
        <v>0</v>
      </c>
      <c r="N58" s="49"/>
      <c r="O58" s="49"/>
      <c r="P58" s="49"/>
      <c r="Q58" s="49"/>
      <c r="R58" s="49"/>
      <c r="S58" s="49"/>
      <c r="T58" s="49"/>
      <c r="U58" s="49"/>
    </row>
    <row r="59" spans="2:21" s="53" customFormat="1" ht="12.75" customHeight="1" x14ac:dyDescent="0.25">
      <c r="B59" s="1">
        <v>8110</v>
      </c>
      <c r="C59" s="1">
        <v>4124</v>
      </c>
      <c r="D59" s="5">
        <v>2</v>
      </c>
      <c r="E59" s="5"/>
      <c r="F59" s="5"/>
      <c r="G59" s="2" t="s">
        <v>30</v>
      </c>
      <c r="H59" s="55">
        <f t="shared" si="12"/>
        <v>0</v>
      </c>
      <c r="I59" s="55">
        <f t="shared" si="12"/>
        <v>0</v>
      </c>
      <c r="J59" s="55">
        <f t="shared" si="12"/>
        <v>0</v>
      </c>
      <c r="K59" s="55">
        <f t="shared" si="12"/>
        <v>0</v>
      </c>
      <c r="L59" s="57">
        <f t="shared" si="0"/>
        <v>0</v>
      </c>
      <c r="N59" s="49"/>
      <c r="O59" s="49"/>
      <c r="P59" s="49"/>
      <c r="Q59" s="49"/>
      <c r="R59" s="49"/>
      <c r="S59" s="49"/>
      <c r="T59" s="49"/>
      <c r="U59" s="49"/>
    </row>
    <row r="60" spans="2:21" s="53" customFormat="1" ht="12.75" customHeight="1" x14ac:dyDescent="0.25">
      <c r="B60" s="1">
        <v>8110</v>
      </c>
      <c r="C60" s="1">
        <v>4124</v>
      </c>
      <c r="D60" s="5">
        <v>2</v>
      </c>
      <c r="E60" s="5">
        <v>4</v>
      </c>
      <c r="F60" s="5"/>
      <c r="G60" s="2" t="s">
        <v>30</v>
      </c>
      <c r="H60" s="55">
        <f t="shared" si="12"/>
        <v>0</v>
      </c>
      <c r="I60" s="55">
        <f t="shared" si="12"/>
        <v>0</v>
      </c>
      <c r="J60" s="55">
        <f t="shared" si="12"/>
        <v>0</v>
      </c>
      <c r="K60" s="55">
        <f t="shared" si="12"/>
        <v>0</v>
      </c>
      <c r="L60" s="57">
        <f t="shared" si="0"/>
        <v>0</v>
      </c>
      <c r="N60" s="49"/>
      <c r="O60" s="49"/>
      <c r="P60" s="49"/>
      <c r="Q60" s="49"/>
      <c r="R60" s="49"/>
      <c r="S60" s="49"/>
      <c r="T60" s="49"/>
      <c r="U60" s="49"/>
    </row>
    <row r="61" spans="2:21" s="53" customFormat="1" ht="12.75" customHeight="1" x14ac:dyDescent="0.25">
      <c r="B61" s="6">
        <v>8110</v>
      </c>
      <c r="C61" s="6">
        <v>4124</v>
      </c>
      <c r="D61" s="7">
        <v>2</v>
      </c>
      <c r="E61" s="7">
        <v>4</v>
      </c>
      <c r="F61" s="7">
        <v>1</v>
      </c>
      <c r="G61" s="8" t="s">
        <v>30</v>
      </c>
      <c r="H61" s="58">
        <v>0</v>
      </c>
      <c r="I61" s="58">
        <v>0</v>
      </c>
      <c r="J61" s="58">
        <v>0</v>
      </c>
      <c r="K61" s="58">
        <v>0</v>
      </c>
      <c r="L61" s="54">
        <f t="shared" si="0"/>
        <v>0</v>
      </c>
      <c r="N61" s="49"/>
      <c r="O61" s="49"/>
      <c r="P61" s="49"/>
      <c r="Q61" s="49"/>
      <c r="R61" s="49"/>
      <c r="S61" s="49"/>
      <c r="T61" s="49"/>
      <c r="U61" s="49"/>
    </row>
    <row r="62" spans="2:21" s="53" customFormat="1" ht="12.75" customHeight="1" x14ac:dyDescent="0.25">
      <c r="B62" s="1">
        <v>8110</v>
      </c>
      <c r="C62" s="1">
        <v>4129</v>
      </c>
      <c r="D62" s="3"/>
      <c r="E62" s="4"/>
      <c r="F62" s="4"/>
      <c r="G62" s="2" t="s">
        <v>31</v>
      </c>
      <c r="H62" s="55">
        <f t="shared" ref="H62:K63" si="13">SUM(H63)</f>
        <v>0</v>
      </c>
      <c r="I62" s="55">
        <f t="shared" si="13"/>
        <v>0</v>
      </c>
      <c r="J62" s="55">
        <f t="shared" si="13"/>
        <v>0</v>
      </c>
      <c r="K62" s="55">
        <f t="shared" si="13"/>
        <v>0</v>
      </c>
      <c r="L62" s="57">
        <f t="shared" si="0"/>
        <v>0</v>
      </c>
      <c r="N62" s="49"/>
      <c r="O62" s="49"/>
      <c r="P62" s="49"/>
      <c r="Q62" s="49"/>
      <c r="R62" s="49"/>
      <c r="S62" s="49"/>
      <c r="T62" s="49"/>
      <c r="U62" s="49"/>
    </row>
    <row r="63" spans="2:21" s="53" customFormat="1" ht="12.75" customHeight="1" x14ac:dyDescent="0.25">
      <c r="B63" s="1">
        <v>8110</v>
      </c>
      <c r="C63" s="1">
        <v>4129</v>
      </c>
      <c r="D63" s="5">
        <v>2</v>
      </c>
      <c r="E63" s="5"/>
      <c r="F63" s="3"/>
      <c r="G63" s="2" t="s">
        <v>31</v>
      </c>
      <c r="H63" s="55">
        <f t="shared" si="13"/>
        <v>0</v>
      </c>
      <c r="I63" s="55">
        <f t="shared" si="13"/>
        <v>0</v>
      </c>
      <c r="J63" s="55">
        <f t="shared" si="13"/>
        <v>0</v>
      </c>
      <c r="K63" s="55">
        <f t="shared" si="13"/>
        <v>0</v>
      </c>
      <c r="L63" s="57">
        <f t="shared" si="0"/>
        <v>0</v>
      </c>
      <c r="N63" s="49"/>
      <c r="O63" s="49"/>
      <c r="P63" s="49"/>
      <c r="Q63" s="49"/>
      <c r="R63" s="49"/>
      <c r="S63" s="49"/>
      <c r="T63" s="49"/>
      <c r="U63" s="49"/>
    </row>
    <row r="64" spans="2:21" s="53" customFormat="1" ht="12.75" customHeight="1" x14ac:dyDescent="0.25">
      <c r="B64" s="6">
        <v>8110</v>
      </c>
      <c r="C64" s="6">
        <v>4129</v>
      </c>
      <c r="D64" s="7">
        <v>2</v>
      </c>
      <c r="E64" s="7">
        <v>9</v>
      </c>
      <c r="F64" s="9"/>
      <c r="G64" s="8" t="s">
        <v>31</v>
      </c>
      <c r="H64" s="58"/>
      <c r="I64" s="58"/>
      <c r="J64" s="58"/>
      <c r="K64" s="58"/>
      <c r="L64" s="54">
        <f t="shared" si="0"/>
        <v>0</v>
      </c>
      <c r="N64" s="49"/>
      <c r="O64" s="49"/>
      <c r="P64" s="49"/>
      <c r="Q64" s="49"/>
      <c r="R64" s="49"/>
      <c r="S64" s="49"/>
      <c r="T64" s="49"/>
      <c r="U64" s="49"/>
    </row>
    <row r="65" spans="2:21" s="53" customFormat="1" ht="17.25" customHeight="1" x14ac:dyDescent="0.25">
      <c r="B65" s="59" t="s">
        <v>247</v>
      </c>
      <c r="C65" s="49"/>
      <c r="D65" s="60"/>
      <c r="E65" s="60"/>
      <c r="F65" s="60"/>
      <c r="G65" s="8"/>
      <c r="H65" s="51">
        <f>+H62+H58+H55+H52+H49</f>
        <v>0</v>
      </c>
      <c r="I65" s="51">
        <f>+I62+I58+I55+I52+I49</f>
        <v>0</v>
      </c>
      <c r="J65" s="51">
        <f>+J62+J58+J55+J52+J49</f>
        <v>0</v>
      </c>
      <c r="K65" s="51">
        <f>+K62+K58+K55+K52+K49</f>
        <v>0</v>
      </c>
      <c r="L65" s="54">
        <f t="shared" si="0"/>
        <v>0</v>
      </c>
      <c r="N65" s="49"/>
      <c r="O65" s="49"/>
      <c r="P65" s="49"/>
      <c r="Q65" s="49"/>
      <c r="R65" s="49"/>
      <c r="S65" s="49"/>
      <c r="T65" s="49"/>
      <c r="U65" s="49"/>
    </row>
    <row r="66" spans="2:21" s="53" customFormat="1" ht="13.5" customHeight="1" x14ac:dyDescent="0.25">
      <c r="B66" s="1">
        <v>8110</v>
      </c>
      <c r="C66" s="1">
        <v>4130</v>
      </c>
      <c r="D66" s="3"/>
      <c r="E66" s="4"/>
      <c r="F66" s="4"/>
      <c r="G66" s="2" t="s">
        <v>32</v>
      </c>
      <c r="H66" s="51">
        <f>+H67+H73</f>
        <v>481124</v>
      </c>
      <c r="I66" s="51">
        <f>+I67+I73</f>
        <v>0</v>
      </c>
      <c r="J66" s="51">
        <f>+J67+J73</f>
        <v>0</v>
      </c>
      <c r="K66" s="51">
        <f>+K67+K73</f>
        <v>0</v>
      </c>
      <c r="L66" s="61">
        <f t="shared" si="0"/>
        <v>481124</v>
      </c>
      <c r="N66" s="49"/>
      <c r="O66" s="49"/>
      <c r="P66" s="49"/>
      <c r="Q66" s="49"/>
      <c r="R66" s="49"/>
      <c r="S66" s="49"/>
      <c r="T66" s="49"/>
      <c r="U66" s="49"/>
    </row>
    <row r="67" spans="2:21" s="53" customFormat="1" ht="12.75" customHeight="1" x14ac:dyDescent="0.25">
      <c r="B67" s="1">
        <v>8110</v>
      </c>
      <c r="C67" s="1">
        <v>4131</v>
      </c>
      <c r="D67" s="3"/>
      <c r="E67" s="4"/>
      <c r="F67" s="4"/>
      <c r="G67" s="2" t="s">
        <v>33</v>
      </c>
      <c r="H67" s="55">
        <f t="shared" ref="H67:K68" si="14">SUM(H68)</f>
        <v>481124</v>
      </c>
      <c r="I67" s="55">
        <f t="shared" si="14"/>
        <v>0</v>
      </c>
      <c r="J67" s="55">
        <f t="shared" si="14"/>
        <v>0</v>
      </c>
      <c r="K67" s="55">
        <f t="shared" si="14"/>
        <v>0</v>
      </c>
      <c r="L67" s="57">
        <f t="shared" si="0"/>
        <v>481124</v>
      </c>
      <c r="N67" s="49"/>
      <c r="O67" s="49"/>
      <c r="P67" s="49"/>
      <c r="Q67" s="49"/>
      <c r="R67" s="49"/>
      <c r="S67" s="49"/>
      <c r="T67" s="49"/>
      <c r="U67" s="49"/>
    </row>
    <row r="68" spans="2:21" s="53" customFormat="1" ht="12.75" customHeight="1" x14ac:dyDescent="0.25">
      <c r="B68" s="1">
        <v>8110</v>
      </c>
      <c r="C68" s="1">
        <v>4131</v>
      </c>
      <c r="D68" s="5">
        <v>3</v>
      </c>
      <c r="E68" s="5"/>
      <c r="F68" s="3"/>
      <c r="G68" s="2" t="s">
        <v>34</v>
      </c>
      <c r="H68" s="55">
        <f t="shared" si="14"/>
        <v>481124</v>
      </c>
      <c r="I68" s="55">
        <f t="shared" si="14"/>
        <v>0</v>
      </c>
      <c r="J68" s="55">
        <f t="shared" si="14"/>
        <v>0</v>
      </c>
      <c r="K68" s="55">
        <f t="shared" si="14"/>
        <v>0</v>
      </c>
      <c r="L68" s="57">
        <f t="shared" si="0"/>
        <v>481124</v>
      </c>
      <c r="N68" s="49"/>
      <c r="O68" s="49"/>
      <c r="P68" s="49"/>
      <c r="Q68" s="49"/>
      <c r="R68" s="49"/>
      <c r="S68" s="49"/>
      <c r="T68" s="49"/>
      <c r="U68" s="49"/>
    </row>
    <row r="69" spans="2:21" s="53" customFormat="1" ht="12.75" customHeight="1" x14ac:dyDescent="0.25">
      <c r="B69" s="1">
        <v>8110</v>
      </c>
      <c r="C69" s="1">
        <v>4131</v>
      </c>
      <c r="D69" s="5">
        <v>3</v>
      </c>
      <c r="E69" s="5">
        <v>1</v>
      </c>
      <c r="F69" s="3"/>
      <c r="G69" s="2" t="s">
        <v>34</v>
      </c>
      <c r="H69" s="55">
        <f>SUM(H70:H72)</f>
        <v>481124</v>
      </c>
      <c r="I69" s="55">
        <f>SUM(I70:I72)</f>
        <v>0</v>
      </c>
      <c r="J69" s="55">
        <f>SUM(J70:J72)</f>
        <v>0</v>
      </c>
      <c r="K69" s="55">
        <f>SUM(K70:K72)</f>
        <v>0</v>
      </c>
      <c r="L69" s="57">
        <f t="shared" si="0"/>
        <v>481124</v>
      </c>
      <c r="N69" s="49"/>
      <c r="O69" s="49"/>
      <c r="P69" s="49"/>
      <c r="Q69" s="49"/>
      <c r="R69" s="49"/>
      <c r="S69" s="49"/>
      <c r="T69" s="49"/>
      <c r="U69" s="49"/>
    </row>
    <row r="70" spans="2:21" s="53" customFormat="1" ht="12.75" customHeight="1" x14ac:dyDescent="0.25">
      <c r="B70" s="6">
        <v>8110</v>
      </c>
      <c r="C70" s="6">
        <v>4131</v>
      </c>
      <c r="D70" s="7">
        <v>3</v>
      </c>
      <c r="E70" s="7">
        <v>1</v>
      </c>
      <c r="F70" s="7">
        <v>1</v>
      </c>
      <c r="G70" s="8" t="s">
        <v>35</v>
      </c>
      <c r="H70" s="58">
        <v>481124</v>
      </c>
      <c r="I70" s="58">
        <v>0</v>
      </c>
      <c r="J70" s="58">
        <v>0</v>
      </c>
      <c r="K70" s="58">
        <v>0</v>
      </c>
      <c r="L70" s="54">
        <f t="shared" si="0"/>
        <v>481124</v>
      </c>
      <c r="N70" s="49"/>
      <c r="O70" s="49"/>
      <c r="P70" s="49"/>
      <c r="Q70" s="49"/>
      <c r="R70" s="49"/>
      <c r="S70" s="49"/>
      <c r="T70" s="49"/>
      <c r="U70" s="49"/>
    </row>
    <row r="71" spans="2:21" s="53" customFormat="1" ht="12.75" customHeight="1" x14ac:dyDescent="0.25">
      <c r="B71" s="6">
        <v>8110</v>
      </c>
      <c r="C71" s="6">
        <v>4131</v>
      </c>
      <c r="D71" s="7">
        <v>3</v>
      </c>
      <c r="E71" s="7">
        <v>1</v>
      </c>
      <c r="F71" s="7">
        <v>2</v>
      </c>
      <c r="G71" s="8" t="s">
        <v>36</v>
      </c>
      <c r="H71" s="58">
        <v>0</v>
      </c>
      <c r="I71" s="58">
        <v>0</v>
      </c>
      <c r="J71" s="58">
        <v>0</v>
      </c>
      <c r="K71" s="58">
        <v>0</v>
      </c>
      <c r="L71" s="54">
        <f t="shared" si="0"/>
        <v>0</v>
      </c>
      <c r="N71" s="49"/>
      <c r="O71" s="49"/>
      <c r="P71" s="49"/>
      <c r="Q71" s="49"/>
      <c r="R71" s="49"/>
      <c r="S71" s="49"/>
      <c r="T71" s="49"/>
      <c r="U71" s="49"/>
    </row>
    <row r="72" spans="2:21" s="53" customFormat="1" ht="12.75" customHeight="1" x14ac:dyDescent="0.25">
      <c r="B72" s="6">
        <v>8110</v>
      </c>
      <c r="C72" s="6">
        <v>4131</v>
      </c>
      <c r="D72" s="7">
        <v>3</v>
      </c>
      <c r="E72" s="7">
        <v>1</v>
      </c>
      <c r="F72" s="7">
        <v>3</v>
      </c>
      <c r="G72" s="8" t="s">
        <v>37</v>
      </c>
      <c r="H72" s="58">
        <v>0</v>
      </c>
      <c r="I72" s="58">
        <v>0</v>
      </c>
      <c r="J72" s="58">
        <v>0</v>
      </c>
      <c r="K72" s="58">
        <v>0</v>
      </c>
      <c r="L72" s="54">
        <f t="shared" si="0"/>
        <v>0</v>
      </c>
      <c r="N72" s="49"/>
      <c r="O72" s="49"/>
      <c r="P72" s="49"/>
      <c r="Q72" s="49"/>
      <c r="R72" s="49"/>
      <c r="S72" s="49"/>
      <c r="T72" s="49"/>
      <c r="U72" s="49"/>
    </row>
    <row r="73" spans="2:21" s="53" customFormat="1" ht="12.75" customHeight="1" x14ac:dyDescent="0.25">
      <c r="B73" s="1">
        <v>8110</v>
      </c>
      <c r="C73" s="1">
        <v>4132</v>
      </c>
      <c r="D73" s="5"/>
      <c r="E73" s="5"/>
      <c r="F73" s="3"/>
      <c r="G73" s="2" t="s">
        <v>38</v>
      </c>
      <c r="H73" s="55">
        <f t="shared" ref="H73:K74" si="15">SUM(H74)</f>
        <v>0</v>
      </c>
      <c r="I73" s="55">
        <f t="shared" si="15"/>
        <v>0</v>
      </c>
      <c r="J73" s="55">
        <f t="shared" si="15"/>
        <v>0</v>
      </c>
      <c r="K73" s="55">
        <f t="shared" si="15"/>
        <v>0</v>
      </c>
      <c r="L73" s="57">
        <f t="shared" si="0"/>
        <v>0</v>
      </c>
      <c r="N73" s="49"/>
      <c r="O73" s="49"/>
      <c r="P73" s="49"/>
      <c r="Q73" s="49"/>
      <c r="R73" s="49"/>
      <c r="S73" s="49"/>
      <c r="T73" s="49"/>
      <c r="U73" s="49"/>
    </row>
    <row r="74" spans="2:21" s="53" customFormat="1" ht="12.75" customHeight="1" x14ac:dyDescent="0.25">
      <c r="B74" s="1">
        <v>8110</v>
      </c>
      <c r="C74" s="1">
        <v>4132</v>
      </c>
      <c r="D74" s="5">
        <v>3</v>
      </c>
      <c r="E74" s="5"/>
      <c r="F74" s="3"/>
      <c r="G74" s="2" t="s">
        <v>38</v>
      </c>
      <c r="H74" s="55">
        <f t="shared" si="15"/>
        <v>0</v>
      </c>
      <c r="I74" s="55">
        <f t="shared" si="15"/>
        <v>0</v>
      </c>
      <c r="J74" s="55">
        <f t="shared" si="15"/>
        <v>0</v>
      </c>
      <c r="K74" s="55">
        <f t="shared" si="15"/>
        <v>0</v>
      </c>
      <c r="L74" s="57">
        <f t="shared" si="0"/>
        <v>0</v>
      </c>
      <c r="N74" s="49"/>
      <c r="O74" s="49"/>
      <c r="P74" s="49"/>
      <c r="Q74" s="49"/>
      <c r="R74" s="49"/>
      <c r="S74" s="49"/>
      <c r="T74" s="49"/>
      <c r="U74" s="49"/>
    </row>
    <row r="75" spans="2:21" s="53" customFormat="1" ht="12.75" customHeight="1" x14ac:dyDescent="0.25">
      <c r="B75" s="1">
        <v>8110</v>
      </c>
      <c r="C75" s="1">
        <v>4132</v>
      </c>
      <c r="D75" s="5">
        <v>3</v>
      </c>
      <c r="E75" s="5">
        <v>2</v>
      </c>
      <c r="F75" s="3"/>
      <c r="G75" s="2" t="s">
        <v>38</v>
      </c>
      <c r="H75" s="55">
        <f>SUM(H76:H79)</f>
        <v>0</v>
      </c>
      <c r="I75" s="55">
        <f>SUM(I76:I79)</f>
        <v>0</v>
      </c>
      <c r="J75" s="55">
        <f>SUM(J76:J79)</f>
        <v>0</v>
      </c>
      <c r="K75" s="55">
        <f>SUM(K76:K79)</f>
        <v>0</v>
      </c>
      <c r="L75" s="57">
        <f t="shared" si="0"/>
        <v>0</v>
      </c>
      <c r="N75" s="49"/>
      <c r="O75" s="49"/>
      <c r="P75" s="49"/>
      <c r="Q75" s="49"/>
      <c r="R75" s="49"/>
      <c r="S75" s="49"/>
      <c r="T75" s="49"/>
      <c r="U75" s="49"/>
    </row>
    <row r="76" spans="2:21" s="53" customFormat="1" ht="12.75" customHeight="1" x14ac:dyDescent="0.25">
      <c r="B76" s="6">
        <v>8110</v>
      </c>
      <c r="C76" s="6">
        <v>4132</v>
      </c>
      <c r="D76" s="7">
        <v>3</v>
      </c>
      <c r="E76" s="7">
        <v>2</v>
      </c>
      <c r="F76" s="7">
        <v>1</v>
      </c>
      <c r="G76" s="8" t="s">
        <v>17</v>
      </c>
      <c r="H76" s="58">
        <v>0</v>
      </c>
      <c r="I76" s="58">
        <v>0</v>
      </c>
      <c r="J76" s="58">
        <v>0</v>
      </c>
      <c r="K76" s="58">
        <v>0</v>
      </c>
      <c r="L76" s="54">
        <f t="shared" ref="L76:L139" si="16">SUM(H76:K76)</f>
        <v>0</v>
      </c>
      <c r="N76" s="49"/>
      <c r="O76" s="49"/>
      <c r="P76" s="49"/>
      <c r="Q76" s="49"/>
      <c r="R76" s="49"/>
      <c r="S76" s="49"/>
      <c r="T76" s="49"/>
      <c r="U76" s="49"/>
    </row>
    <row r="77" spans="2:21" s="53" customFormat="1" ht="12.75" customHeight="1" x14ac:dyDescent="0.25">
      <c r="B77" s="6">
        <v>8110</v>
      </c>
      <c r="C77" s="6">
        <v>4132</v>
      </c>
      <c r="D77" s="7">
        <v>3</v>
      </c>
      <c r="E77" s="7">
        <v>2</v>
      </c>
      <c r="F77" s="7">
        <v>2</v>
      </c>
      <c r="G77" s="8" t="s">
        <v>18</v>
      </c>
      <c r="H77" s="58">
        <v>0</v>
      </c>
      <c r="I77" s="58">
        <v>0</v>
      </c>
      <c r="J77" s="58">
        <v>0</v>
      </c>
      <c r="K77" s="58">
        <v>0</v>
      </c>
      <c r="L77" s="54">
        <f t="shared" si="16"/>
        <v>0</v>
      </c>
      <c r="N77" s="49"/>
      <c r="O77" s="49"/>
      <c r="P77" s="49"/>
      <c r="Q77" s="49"/>
      <c r="R77" s="49"/>
      <c r="S77" s="49"/>
      <c r="T77" s="49"/>
      <c r="U77" s="49"/>
    </row>
    <row r="78" spans="2:21" s="53" customFormat="1" ht="12.75" customHeight="1" x14ac:dyDescent="0.25">
      <c r="B78" s="6">
        <v>8110</v>
      </c>
      <c r="C78" s="6">
        <v>4132</v>
      </c>
      <c r="D78" s="7">
        <v>3</v>
      </c>
      <c r="E78" s="7">
        <v>2</v>
      </c>
      <c r="F78" s="7">
        <v>3</v>
      </c>
      <c r="G78" s="8" t="s">
        <v>19</v>
      </c>
      <c r="H78" s="58">
        <v>0</v>
      </c>
      <c r="I78" s="58">
        <v>0</v>
      </c>
      <c r="J78" s="58">
        <v>0</v>
      </c>
      <c r="K78" s="58">
        <v>0</v>
      </c>
      <c r="L78" s="54">
        <f t="shared" si="16"/>
        <v>0</v>
      </c>
      <c r="N78" s="49"/>
      <c r="O78" s="49"/>
      <c r="P78" s="49"/>
      <c r="Q78" s="49"/>
      <c r="R78" s="49"/>
      <c r="S78" s="49"/>
      <c r="T78" s="49"/>
      <c r="U78" s="49"/>
    </row>
    <row r="79" spans="2:21" s="53" customFormat="1" ht="12.75" customHeight="1" x14ac:dyDescent="0.25">
      <c r="B79" s="6">
        <v>8110</v>
      </c>
      <c r="C79" s="6">
        <v>4132</v>
      </c>
      <c r="D79" s="7">
        <v>3</v>
      </c>
      <c r="E79" s="7">
        <v>2</v>
      </c>
      <c r="F79" s="7">
        <v>4</v>
      </c>
      <c r="G79" s="8" t="s">
        <v>39</v>
      </c>
      <c r="H79" s="58">
        <v>0</v>
      </c>
      <c r="I79" s="58">
        <v>0</v>
      </c>
      <c r="J79" s="58">
        <v>0</v>
      </c>
      <c r="K79" s="58">
        <v>0</v>
      </c>
      <c r="L79" s="54">
        <f t="shared" si="16"/>
        <v>0</v>
      </c>
      <c r="N79" s="49"/>
      <c r="O79" s="49"/>
      <c r="P79" s="49"/>
      <c r="Q79" s="49"/>
      <c r="R79" s="49"/>
      <c r="S79" s="49"/>
      <c r="T79" s="49"/>
      <c r="U79" s="49"/>
    </row>
    <row r="80" spans="2:21" s="53" customFormat="1" ht="17.25" customHeight="1" x14ac:dyDescent="0.25">
      <c r="B80" s="59" t="s">
        <v>247</v>
      </c>
      <c r="C80" s="49"/>
      <c r="D80" s="60"/>
      <c r="E80" s="60"/>
      <c r="F80" s="60"/>
      <c r="G80" s="8"/>
      <c r="H80" s="55">
        <f>+H73+H67</f>
        <v>481124</v>
      </c>
      <c r="I80" s="55">
        <f>+I73+I67</f>
        <v>0</v>
      </c>
      <c r="J80" s="55">
        <f>+J73+J67</f>
        <v>0</v>
      </c>
      <c r="K80" s="55">
        <f>+K73+K67</f>
        <v>0</v>
      </c>
      <c r="L80" s="54">
        <f t="shared" si="16"/>
        <v>481124</v>
      </c>
      <c r="N80" s="49"/>
      <c r="O80" s="49"/>
      <c r="P80" s="49"/>
      <c r="Q80" s="49"/>
      <c r="R80" s="49"/>
      <c r="S80" s="49"/>
      <c r="T80" s="49"/>
      <c r="U80" s="49"/>
    </row>
    <row r="81" spans="2:21" s="53" customFormat="1" ht="12.75" customHeight="1" x14ac:dyDescent="0.25">
      <c r="B81" s="1">
        <v>8110</v>
      </c>
      <c r="C81" s="1">
        <v>4140</v>
      </c>
      <c r="D81" s="3"/>
      <c r="E81" s="4"/>
      <c r="F81" s="4"/>
      <c r="G81" s="2" t="s">
        <v>40</v>
      </c>
      <c r="H81" s="55">
        <f>+H82+H87+H90+H123+H130</f>
        <v>6594979.0600000005</v>
      </c>
      <c r="I81" s="55">
        <f>+I82+I87+I90+I123+I130</f>
        <v>0</v>
      </c>
      <c r="J81" s="55">
        <f>+J82+J87+J90+J123+J130</f>
        <v>5894180.0599999996</v>
      </c>
      <c r="K81" s="55">
        <f>+K82+K87+K90+K123+K130</f>
        <v>0</v>
      </c>
      <c r="L81" s="57">
        <f t="shared" si="16"/>
        <v>12489159.120000001</v>
      </c>
      <c r="N81" s="49"/>
      <c r="O81" s="49"/>
      <c r="P81" s="49"/>
      <c r="Q81" s="49"/>
      <c r="R81" s="49"/>
      <c r="S81" s="49"/>
      <c r="T81" s="49"/>
      <c r="U81" s="49"/>
    </row>
    <row r="82" spans="2:21" s="53" customFormat="1" ht="20.25" customHeight="1" x14ac:dyDescent="0.25">
      <c r="B82" s="1">
        <v>8110</v>
      </c>
      <c r="C82" s="1">
        <v>4141</v>
      </c>
      <c r="D82" s="3"/>
      <c r="E82" s="4"/>
      <c r="F82" s="4"/>
      <c r="G82" s="2" t="s">
        <v>41</v>
      </c>
      <c r="H82" s="55">
        <f t="shared" ref="H82:K83" si="17">SUM(H83)</f>
        <v>2123880</v>
      </c>
      <c r="I82" s="55">
        <f t="shared" si="17"/>
        <v>0</v>
      </c>
      <c r="J82" s="55">
        <f t="shared" si="17"/>
        <v>0</v>
      </c>
      <c r="K82" s="55">
        <f t="shared" si="17"/>
        <v>0</v>
      </c>
      <c r="L82" s="57">
        <f t="shared" si="16"/>
        <v>2123880</v>
      </c>
      <c r="N82" s="49"/>
      <c r="O82" s="49"/>
      <c r="P82" s="49"/>
      <c r="Q82" s="49"/>
      <c r="R82" s="49"/>
      <c r="S82" s="49"/>
      <c r="T82" s="49"/>
      <c r="U82" s="49"/>
    </row>
    <row r="83" spans="2:21" s="53" customFormat="1" ht="20.25" customHeight="1" x14ac:dyDescent="0.25">
      <c r="B83" s="1">
        <v>8110</v>
      </c>
      <c r="C83" s="1">
        <v>4141</v>
      </c>
      <c r="D83" s="5">
        <v>4</v>
      </c>
      <c r="E83" s="5"/>
      <c r="F83" s="3"/>
      <c r="G83" s="2" t="s">
        <v>41</v>
      </c>
      <c r="H83" s="55">
        <f t="shared" si="17"/>
        <v>2123880</v>
      </c>
      <c r="I83" s="55">
        <f t="shared" si="17"/>
        <v>0</v>
      </c>
      <c r="J83" s="55">
        <f t="shared" si="17"/>
        <v>0</v>
      </c>
      <c r="K83" s="55">
        <f t="shared" si="17"/>
        <v>0</v>
      </c>
      <c r="L83" s="57">
        <f t="shared" si="16"/>
        <v>2123880</v>
      </c>
      <c r="N83" s="49"/>
      <c r="O83" s="49"/>
      <c r="P83" s="49"/>
      <c r="Q83" s="49"/>
      <c r="R83" s="49"/>
      <c r="S83" s="49"/>
      <c r="T83" s="49"/>
      <c r="U83" s="49"/>
    </row>
    <row r="84" spans="2:21" s="53" customFormat="1" ht="20.25" customHeight="1" x14ac:dyDescent="0.25">
      <c r="B84" s="1">
        <v>8110</v>
      </c>
      <c r="C84" s="1">
        <v>4141</v>
      </c>
      <c r="D84" s="5">
        <v>4</v>
      </c>
      <c r="E84" s="5">
        <v>1</v>
      </c>
      <c r="F84" s="3"/>
      <c r="G84" s="2" t="s">
        <v>41</v>
      </c>
      <c r="H84" s="55">
        <f>SUM(H85:H86)</f>
        <v>2123880</v>
      </c>
      <c r="I84" s="55">
        <f>SUM(I85:I86)</f>
        <v>0</v>
      </c>
      <c r="J84" s="55">
        <f>SUM(J85:J86)</f>
        <v>0</v>
      </c>
      <c r="K84" s="55">
        <f>SUM(K85:K86)</f>
        <v>0</v>
      </c>
      <c r="L84" s="57">
        <f t="shared" si="16"/>
        <v>2123880</v>
      </c>
      <c r="N84" s="49"/>
      <c r="O84" s="49"/>
      <c r="P84" s="49"/>
      <c r="Q84" s="49"/>
      <c r="R84" s="49"/>
      <c r="S84" s="49"/>
      <c r="T84" s="49"/>
      <c r="U84" s="49"/>
    </row>
    <row r="85" spans="2:21" s="53" customFormat="1" ht="21" customHeight="1" x14ac:dyDescent="0.25">
      <c r="B85" s="6">
        <v>8110</v>
      </c>
      <c r="C85" s="6">
        <v>4141</v>
      </c>
      <c r="D85" s="7">
        <v>4</v>
      </c>
      <c r="E85" s="7">
        <v>1</v>
      </c>
      <c r="F85" s="7">
        <v>1</v>
      </c>
      <c r="G85" s="8" t="s">
        <v>42</v>
      </c>
      <c r="H85" s="58">
        <v>2123880</v>
      </c>
      <c r="I85" s="58">
        <v>0</v>
      </c>
      <c r="J85" s="58">
        <v>0</v>
      </c>
      <c r="K85" s="58">
        <v>0</v>
      </c>
      <c r="L85" s="54">
        <f t="shared" si="16"/>
        <v>2123880</v>
      </c>
      <c r="N85" s="49"/>
      <c r="O85" s="49"/>
      <c r="P85" s="49"/>
      <c r="Q85" s="49"/>
      <c r="R85" s="49"/>
      <c r="S85" s="49"/>
      <c r="T85" s="49"/>
      <c r="U85" s="49"/>
    </row>
    <row r="86" spans="2:21" s="53" customFormat="1" ht="12.75" customHeight="1" x14ac:dyDescent="0.25">
      <c r="B86" s="6">
        <v>8110</v>
      </c>
      <c r="C86" s="6">
        <v>4141</v>
      </c>
      <c r="D86" s="7">
        <v>4</v>
      </c>
      <c r="E86" s="7">
        <v>1</v>
      </c>
      <c r="F86" s="7">
        <v>2</v>
      </c>
      <c r="G86" s="8" t="s">
        <v>43</v>
      </c>
      <c r="H86" s="58">
        <v>0</v>
      </c>
      <c r="I86" s="58">
        <v>0</v>
      </c>
      <c r="J86" s="58">
        <v>0</v>
      </c>
      <c r="K86" s="58">
        <v>0</v>
      </c>
      <c r="L86" s="54">
        <f t="shared" si="16"/>
        <v>0</v>
      </c>
      <c r="N86" s="49"/>
      <c r="O86" s="49"/>
      <c r="P86" s="49"/>
      <c r="Q86" s="49"/>
      <c r="R86" s="49"/>
      <c r="S86" s="49"/>
      <c r="T86" s="49"/>
      <c r="U86" s="49"/>
    </row>
    <row r="87" spans="2:21" s="53" customFormat="1" ht="12.75" customHeight="1" x14ac:dyDescent="0.25">
      <c r="B87" s="1">
        <v>8110</v>
      </c>
      <c r="C87" s="1">
        <v>4142</v>
      </c>
      <c r="D87" s="3"/>
      <c r="E87" s="4"/>
      <c r="F87" s="4"/>
      <c r="G87" s="2" t="s">
        <v>44</v>
      </c>
      <c r="H87" s="55">
        <f t="shared" ref="H87:K88" si="18">SUM(H88)</f>
        <v>0</v>
      </c>
      <c r="I87" s="55">
        <f t="shared" si="18"/>
        <v>0</v>
      </c>
      <c r="J87" s="55">
        <f t="shared" si="18"/>
        <v>0</v>
      </c>
      <c r="K87" s="55">
        <f t="shared" si="18"/>
        <v>0</v>
      </c>
      <c r="L87" s="57">
        <f t="shared" si="16"/>
        <v>0</v>
      </c>
      <c r="N87" s="49"/>
      <c r="O87" s="49"/>
      <c r="P87" s="49"/>
      <c r="Q87" s="49"/>
      <c r="R87" s="49"/>
      <c r="S87" s="49"/>
      <c r="T87" s="49"/>
      <c r="U87" s="49"/>
    </row>
    <row r="88" spans="2:21" s="53" customFormat="1" ht="12.75" customHeight="1" x14ac:dyDescent="0.25">
      <c r="B88" s="1">
        <v>8110</v>
      </c>
      <c r="C88" s="1">
        <v>4142</v>
      </c>
      <c r="D88" s="5">
        <v>4</v>
      </c>
      <c r="E88" s="5"/>
      <c r="F88" s="3"/>
      <c r="G88" s="2" t="s">
        <v>44</v>
      </c>
      <c r="H88" s="55">
        <f t="shared" si="18"/>
        <v>0</v>
      </c>
      <c r="I88" s="55">
        <f t="shared" si="18"/>
        <v>0</v>
      </c>
      <c r="J88" s="55">
        <f t="shared" si="18"/>
        <v>0</v>
      </c>
      <c r="K88" s="55">
        <f t="shared" si="18"/>
        <v>0</v>
      </c>
      <c r="L88" s="57">
        <f t="shared" si="16"/>
        <v>0</v>
      </c>
      <c r="N88" s="49"/>
      <c r="O88" s="49"/>
      <c r="P88" s="49"/>
      <c r="Q88" s="49"/>
      <c r="R88" s="49"/>
      <c r="S88" s="49"/>
      <c r="T88" s="49"/>
      <c r="U88" s="49"/>
    </row>
    <row r="89" spans="2:21" s="53" customFormat="1" ht="12.75" customHeight="1" x14ac:dyDescent="0.25">
      <c r="B89" s="6">
        <v>8110</v>
      </c>
      <c r="C89" s="6">
        <v>4142</v>
      </c>
      <c r="D89" s="7">
        <v>4</v>
      </c>
      <c r="E89" s="7">
        <v>2</v>
      </c>
      <c r="F89" s="9"/>
      <c r="G89" s="8" t="s">
        <v>44</v>
      </c>
      <c r="H89" s="56"/>
      <c r="I89" s="56"/>
      <c r="J89" s="56"/>
      <c r="K89" s="56"/>
      <c r="L89" s="54">
        <f t="shared" si="16"/>
        <v>0</v>
      </c>
      <c r="N89" s="49"/>
      <c r="O89" s="49"/>
      <c r="P89" s="49"/>
      <c r="Q89" s="49"/>
      <c r="R89" s="49"/>
      <c r="S89" s="49"/>
      <c r="T89" s="49"/>
      <c r="U89" s="49"/>
    </row>
    <row r="90" spans="2:21" s="53" customFormat="1" ht="12.75" customHeight="1" x14ac:dyDescent="0.25">
      <c r="B90" s="1">
        <v>8110</v>
      </c>
      <c r="C90" s="1">
        <v>4143</v>
      </c>
      <c r="D90" s="3"/>
      <c r="E90" s="4"/>
      <c r="F90" s="4"/>
      <c r="G90" s="2" t="s">
        <v>45</v>
      </c>
      <c r="H90" s="55">
        <f t="shared" ref="H90:K91" si="19">SUM(H91)</f>
        <v>4437383.0600000005</v>
      </c>
      <c r="I90" s="55">
        <f t="shared" si="19"/>
        <v>0</v>
      </c>
      <c r="J90" s="55">
        <f t="shared" si="19"/>
        <v>5647691.9299999997</v>
      </c>
      <c r="K90" s="55">
        <f t="shared" si="19"/>
        <v>0</v>
      </c>
      <c r="L90" s="57">
        <f t="shared" si="16"/>
        <v>10085074.99</v>
      </c>
      <c r="N90" s="49"/>
      <c r="O90" s="49"/>
      <c r="P90" s="49"/>
      <c r="Q90" s="49"/>
      <c r="R90" s="49"/>
      <c r="S90" s="49"/>
      <c r="T90" s="49"/>
      <c r="U90" s="49"/>
    </row>
    <row r="91" spans="2:21" s="53" customFormat="1" ht="12.75" customHeight="1" x14ac:dyDescent="0.25">
      <c r="B91" s="1">
        <v>8110</v>
      </c>
      <c r="C91" s="1">
        <v>4143</v>
      </c>
      <c r="D91" s="5">
        <v>4</v>
      </c>
      <c r="E91" s="5"/>
      <c r="F91" s="3"/>
      <c r="G91" s="2" t="s">
        <v>45</v>
      </c>
      <c r="H91" s="55">
        <f t="shared" si="19"/>
        <v>4437383.0600000005</v>
      </c>
      <c r="I91" s="55">
        <f t="shared" si="19"/>
        <v>0</v>
      </c>
      <c r="J91" s="55">
        <f t="shared" si="19"/>
        <v>5647691.9299999997</v>
      </c>
      <c r="K91" s="55">
        <f t="shared" si="19"/>
        <v>0</v>
      </c>
      <c r="L91" s="57">
        <f t="shared" si="16"/>
        <v>10085074.99</v>
      </c>
      <c r="N91" s="49"/>
      <c r="O91" s="49"/>
      <c r="P91" s="49"/>
      <c r="Q91" s="49"/>
      <c r="R91" s="49"/>
      <c r="S91" s="49"/>
      <c r="T91" s="49"/>
      <c r="U91" s="49"/>
    </row>
    <row r="92" spans="2:21" s="53" customFormat="1" ht="12.75" customHeight="1" x14ac:dyDescent="0.25">
      <c r="B92" s="1">
        <v>8110</v>
      </c>
      <c r="C92" s="1">
        <v>4143</v>
      </c>
      <c r="D92" s="5">
        <v>4</v>
      </c>
      <c r="E92" s="5">
        <v>3</v>
      </c>
      <c r="F92" s="3"/>
      <c r="G92" s="2" t="s">
        <v>45</v>
      </c>
      <c r="H92" s="55">
        <f>SUM(H93:H122)</f>
        <v>4437383.0600000005</v>
      </c>
      <c r="I92" s="55">
        <f>SUM(I93:I122)</f>
        <v>0</v>
      </c>
      <c r="J92" s="55">
        <f>SUM(J93:J122)</f>
        <v>5647691.9299999997</v>
      </c>
      <c r="K92" s="55">
        <f>SUM(K93:K122)</f>
        <v>0</v>
      </c>
      <c r="L92" s="57">
        <f t="shared" si="16"/>
        <v>10085074.99</v>
      </c>
      <c r="N92" s="49"/>
      <c r="O92" s="49"/>
      <c r="P92" s="49"/>
      <c r="Q92" s="49"/>
      <c r="R92" s="49"/>
      <c r="S92" s="49"/>
      <c r="T92" s="49"/>
      <c r="U92" s="49"/>
    </row>
    <row r="93" spans="2:21" s="53" customFormat="1" ht="12.75" customHeight="1" x14ac:dyDescent="0.25">
      <c r="B93" s="6">
        <v>8110</v>
      </c>
      <c r="C93" s="6">
        <v>4143</v>
      </c>
      <c r="D93" s="7">
        <v>4</v>
      </c>
      <c r="E93" s="7">
        <v>3</v>
      </c>
      <c r="F93" s="7">
        <v>1</v>
      </c>
      <c r="G93" s="8" t="s">
        <v>46</v>
      </c>
      <c r="H93" s="56">
        <v>0</v>
      </c>
      <c r="I93" s="56">
        <v>0</v>
      </c>
      <c r="J93" s="56">
        <v>2250585.71</v>
      </c>
      <c r="K93" s="56">
        <v>0</v>
      </c>
      <c r="L93" s="54">
        <f t="shared" si="16"/>
        <v>2250585.71</v>
      </c>
      <c r="N93" s="49"/>
      <c r="O93" s="49"/>
      <c r="P93" s="49"/>
      <c r="Q93" s="49"/>
      <c r="R93" s="49"/>
      <c r="S93" s="49"/>
      <c r="T93" s="49"/>
      <c r="U93" s="49"/>
    </row>
    <row r="94" spans="2:21" s="53" customFormat="1" ht="21" customHeight="1" x14ac:dyDescent="0.25">
      <c r="B94" s="6">
        <v>8110</v>
      </c>
      <c r="C94" s="6">
        <v>4143</v>
      </c>
      <c r="D94" s="7">
        <v>4</v>
      </c>
      <c r="E94" s="7">
        <v>3</v>
      </c>
      <c r="F94" s="7">
        <v>2</v>
      </c>
      <c r="G94" s="8" t="s">
        <v>47</v>
      </c>
      <c r="H94" s="56">
        <v>0</v>
      </c>
      <c r="I94" s="56">
        <v>0</v>
      </c>
      <c r="J94" s="56">
        <v>0</v>
      </c>
      <c r="K94" s="56">
        <v>0</v>
      </c>
      <c r="L94" s="54">
        <f t="shared" si="16"/>
        <v>0</v>
      </c>
      <c r="N94" s="49"/>
      <c r="O94" s="49"/>
      <c r="P94" s="49"/>
      <c r="Q94" s="49"/>
      <c r="R94" s="49"/>
      <c r="S94" s="49"/>
      <c r="T94" s="49"/>
      <c r="U94" s="49"/>
    </row>
    <row r="95" spans="2:21" s="53" customFormat="1" ht="12.75" customHeight="1" x14ac:dyDescent="0.25">
      <c r="B95" s="6">
        <v>8110</v>
      </c>
      <c r="C95" s="6">
        <v>4143</v>
      </c>
      <c r="D95" s="7">
        <v>4</v>
      </c>
      <c r="E95" s="7">
        <v>3</v>
      </c>
      <c r="F95" s="7">
        <v>3</v>
      </c>
      <c r="G95" s="8" t="s">
        <v>48</v>
      </c>
      <c r="H95" s="56">
        <v>0</v>
      </c>
      <c r="I95" s="56">
        <v>0</v>
      </c>
      <c r="J95" s="56">
        <v>0</v>
      </c>
      <c r="K95" s="56">
        <v>0</v>
      </c>
      <c r="L95" s="54">
        <f t="shared" si="16"/>
        <v>0</v>
      </c>
      <c r="N95" s="49"/>
      <c r="O95" s="49"/>
      <c r="P95" s="49"/>
      <c r="Q95" s="49"/>
      <c r="R95" s="49"/>
      <c r="S95" s="49"/>
      <c r="T95" s="49"/>
      <c r="U95" s="49"/>
    </row>
    <row r="96" spans="2:21" s="53" customFormat="1" ht="12.75" customHeight="1" x14ac:dyDescent="0.25">
      <c r="B96" s="6">
        <v>8110</v>
      </c>
      <c r="C96" s="6">
        <v>4143</v>
      </c>
      <c r="D96" s="7">
        <v>4</v>
      </c>
      <c r="E96" s="7">
        <v>3</v>
      </c>
      <c r="F96" s="7">
        <v>4</v>
      </c>
      <c r="G96" s="8" t="s">
        <v>49</v>
      </c>
      <c r="H96" s="56">
        <v>0</v>
      </c>
      <c r="I96" s="56">
        <v>0</v>
      </c>
      <c r="J96" s="56">
        <v>248074.99</v>
      </c>
      <c r="K96" s="56">
        <v>0</v>
      </c>
      <c r="L96" s="54">
        <f t="shared" si="16"/>
        <v>248074.99</v>
      </c>
      <c r="N96" s="49"/>
      <c r="O96" s="49"/>
      <c r="P96" s="49"/>
      <c r="Q96" s="49"/>
      <c r="R96" s="49"/>
      <c r="S96" s="49"/>
      <c r="T96" s="49"/>
      <c r="U96" s="49"/>
    </row>
    <row r="97" spans="2:21" s="53" customFormat="1" ht="12.75" customHeight="1" x14ac:dyDescent="0.25">
      <c r="B97" s="6">
        <v>8110</v>
      </c>
      <c r="C97" s="6">
        <v>4143</v>
      </c>
      <c r="D97" s="7">
        <v>4</v>
      </c>
      <c r="E97" s="7">
        <v>3</v>
      </c>
      <c r="F97" s="7">
        <v>5</v>
      </c>
      <c r="G97" s="8" t="s">
        <v>50</v>
      </c>
      <c r="H97" s="56">
        <v>0</v>
      </c>
      <c r="I97" s="56">
        <v>0</v>
      </c>
      <c r="J97" s="56">
        <v>0</v>
      </c>
      <c r="K97" s="56">
        <v>0</v>
      </c>
      <c r="L97" s="54">
        <f t="shared" si="16"/>
        <v>0</v>
      </c>
      <c r="N97" s="49"/>
      <c r="O97" s="49"/>
      <c r="P97" s="49"/>
      <c r="Q97" s="49"/>
      <c r="R97" s="49"/>
      <c r="S97" s="49"/>
      <c r="T97" s="49"/>
      <c r="U97" s="49"/>
    </row>
    <row r="98" spans="2:21" s="53" customFormat="1" ht="21" customHeight="1" x14ac:dyDescent="0.25">
      <c r="B98" s="6">
        <v>8110</v>
      </c>
      <c r="C98" s="6">
        <v>4143</v>
      </c>
      <c r="D98" s="7">
        <v>4</v>
      </c>
      <c r="E98" s="7">
        <v>3</v>
      </c>
      <c r="F98" s="7">
        <v>6</v>
      </c>
      <c r="G98" s="8" t="s">
        <v>51</v>
      </c>
      <c r="H98" s="56">
        <v>0</v>
      </c>
      <c r="I98" s="56">
        <v>0</v>
      </c>
      <c r="J98" s="56">
        <v>0</v>
      </c>
      <c r="K98" s="56">
        <v>0</v>
      </c>
      <c r="L98" s="54">
        <f t="shared" si="16"/>
        <v>0</v>
      </c>
      <c r="N98" s="49"/>
      <c r="O98" s="49"/>
      <c r="P98" s="49"/>
      <c r="Q98" s="49"/>
      <c r="R98" s="49"/>
      <c r="S98" s="49"/>
      <c r="T98" s="49"/>
      <c r="U98" s="49"/>
    </row>
    <row r="99" spans="2:21" s="53" customFormat="1" ht="21" customHeight="1" x14ac:dyDescent="0.25">
      <c r="B99" s="6">
        <v>8110</v>
      </c>
      <c r="C99" s="6">
        <v>4143</v>
      </c>
      <c r="D99" s="7">
        <v>4</v>
      </c>
      <c r="E99" s="7">
        <v>3</v>
      </c>
      <c r="F99" s="7">
        <v>7</v>
      </c>
      <c r="G99" s="8" t="s">
        <v>52</v>
      </c>
      <c r="H99" s="56">
        <v>0</v>
      </c>
      <c r="I99" s="56">
        <v>0</v>
      </c>
      <c r="J99" s="56">
        <v>0</v>
      </c>
      <c r="K99" s="56">
        <v>0</v>
      </c>
      <c r="L99" s="54">
        <f t="shared" si="16"/>
        <v>0</v>
      </c>
      <c r="N99" s="49"/>
      <c r="O99" s="49"/>
      <c r="P99" s="49"/>
      <c r="Q99" s="49"/>
      <c r="R99" s="49"/>
      <c r="S99" s="49"/>
      <c r="T99" s="49"/>
      <c r="U99" s="49"/>
    </row>
    <row r="100" spans="2:21" s="53" customFormat="1" ht="18" customHeight="1" x14ac:dyDescent="0.25">
      <c r="B100" s="6">
        <v>8110</v>
      </c>
      <c r="C100" s="6">
        <v>4143</v>
      </c>
      <c r="D100" s="7">
        <v>4</v>
      </c>
      <c r="E100" s="7">
        <v>3</v>
      </c>
      <c r="F100" s="7">
        <v>8</v>
      </c>
      <c r="G100" s="8" t="s">
        <v>53</v>
      </c>
      <c r="H100" s="56">
        <v>0</v>
      </c>
      <c r="I100" s="56">
        <v>0</v>
      </c>
      <c r="J100" s="56">
        <v>956490.57</v>
      </c>
      <c r="K100" s="56">
        <v>0</v>
      </c>
      <c r="L100" s="54">
        <f t="shared" si="16"/>
        <v>956490.57</v>
      </c>
      <c r="N100" s="49"/>
      <c r="O100" s="49"/>
      <c r="P100" s="49"/>
      <c r="Q100" s="49"/>
      <c r="R100" s="49"/>
      <c r="S100" s="49"/>
      <c r="T100" s="49"/>
      <c r="U100" s="49"/>
    </row>
    <row r="101" spans="2:21" s="53" customFormat="1" ht="12.75" customHeight="1" x14ac:dyDescent="0.25">
      <c r="B101" s="6">
        <v>8110</v>
      </c>
      <c r="C101" s="6">
        <v>4143</v>
      </c>
      <c r="D101" s="7">
        <v>4</v>
      </c>
      <c r="E101" s="7">
        <v>3</v>
      </c>
      <c r="F101" s="7">
        <v>9</v>
      </c>
      <c r="G101" s="8" t="s">
        <v>54</v>
      </c>
      <c r="H101" s="56">
        <v>0</v>
      </c>
      <c r="I101" s="56">
        <v>0</v>
      </c>
      <c r="J101" s="56">
        <v>0</v>
      </c>
      <c r="K101" s="56">
        <v>0</v>
      </c>
      <c r="L101" s="54">
        <f t="shared" si="16"/>
        <v>0</v>
      </c>
      <c r="N101" s="49"/>
      <c r="O101" s="49"/>
      <c r="P101" s="49"/>
      <c r="Q101" s="49"/>
      <c r="R101" s="49"/>
      <c r="S101" s="49"/>
      <c r="T101" s="49"/>
      <c r="U101" s="49"/>
    </row>
    <row r="102" spans="2:21" s="53" customFormat="1" ht="12.75" customHeight="1" x14ac:dyDescent="0.25">
      <c r="B102" s="6">
        <v>8110</v>
      </c>
      <c r="C102" s="6">
        <v>4143</v>
      </c>
      <c r="D102" s="7">
        <v>4</v>
      </c>
      <c r="E102" s="7">
        <v>3</v>
      </c>
      <c r="F102" s="7">
        <v>10</v>
      </c>
      <c r="G102" s="8" t="s">
        <v>55</v>
      </c>
      <c r="H102" s="56">
        <v>0</v>
      </c>
      <c r="I102" s="56">
        <v>0</v>
      </c>
      <c r="J102" s="56">
        <v>0</v>
      </c>
      <c r="K102" s="56">
        <v>0</v>
      </c>
      <c r="L102" s="54">
        <f t="shared" si="16"/>
        <v>0</v>
      </c>
      <c r="N102" s="49"/>
      <c r="O102" s="49"/>
      <c r="P102" s="49"/>
      <c r="Q102" s="49"/>
      <c r="R102" s="49"/>
      <c r="S102" s="49"/>
      <c r="T102" s="49"/>
      <c r="U102" s="49"/>
    </row>
    <row r="103" spans="2:21" s="53" customFormat="1" ht="12.75" customHeight="1" x14ac:dyDescent="0.25">
      <c r="B103" s="6">
        <v>8110</v>
      </c>
      <c r="C103" s="6">
        <v>4143</v>
      </c>
      <c r="D103" s="7">
        <v>4</v>
      </c>
      <c r="E103" s="7">
        <v>3</v>
      </c>
      <c r="F103" s="7">
        <v>11</v>
      </c>
      <c r="G103" s="8" t="s">
        <v>56</v>
      </c>
      <c r="H103" s="56">
        <v>0</v>
      </c>
      <c r="I103" s="56">
        <v>0</v>
      </c>
      <c r="J103" s="56">
        <v>0</v>
      </c>
      <c r="K103" s="56">
        <v>0</v>
      </c>
      <c r="L103" s="54">
        <f t="shared" si="16"/>
        <v>0</v>
      </c>
      <c r="N103" s="49"/>
      <c r="O103" s="49"/>
      <c r="P103" s="49"/>
      <c r="Q103" s="49"/>
      <c r="R103" s="49"/>
      <c r="S103" s="49"/>
      <c r="T103" s="49"/>
      <c r="U103" s="49"/>
    </row>
    <row r="104" spans="2:21" s="53" customFormat="1" ht="12.75" customHeight="1" x14ac:dyDescent="0.25">
      <c r="B104" s="6">
        <v>8110</v>
      </c>
      <c r="C104" s="6">
        <v>4143</v>
      </c>
      <c r="D104" s="7">
        <v>4</v>
      </c>
      <c r="E104" s="7">
        <v>3</v>
      </c>
      <c r="F104" s="7">
        <v>12</v>
      </c>
      <c r="G104" s="8" t="s">
        <v>57</v>
      </c>
      <c r="H104" s="56">
        <v>0</v>
      </c>
      <c r="I104" s="56">
        <v>0</v>
      </c>
      <c r="J104" s="56">
        <v>12630.85</v>
      </c>
      <c r="K104" s="56">
        <v>0</v>
      </c>
      <c r="L104" s="54">
        <f t="shared" si="16"/>
        <v>12630.85</v>
      </c>
      <c r="N104" s="49"/>
      <c r="O104" s="49"/>
      <c r="P104" s="49"/>
      <c r="Q104" s="49"/>
      <c r="R104" s="49"/>
      <c r="S104" s="49"/>
      <c r="T104" s="49"/>
      <c r="U104" s="49"/>
    </row>
    <row r="105" spans="2:21" s="53" customFormat="1" ht="12.75" customHeight="1" x14ac:dyDescent="0.25">
      <c r="B105" s="6">
        <v>8110</v>
      </c>
      <c r="C105" s="6">
        <v>4143</v>
      </c>
      <c r="D105" s="7">
        <v>4</v>
      </c>
      <c r="E105" s="7">
        <v>3</v>
      </c>
      <c r="F105" s="7">
        <v>13</v>
      </c>
      <c r="G105" s="8" t="s">
        <v>58</v>
      </c>
      <c r="H105" s="56">
        <v>0</v>
      </c>
      <c r="I105" s="56">
        <v>0</v>
      </c>
      <c r="J105" s="56">
        <v>0</v>
      </c>
      <c r="K105" s="56">
        <v>0</v>
      </c>
      <c r="L105" s="54">
        <f t="shared" si="16"/>
        <v>0</v>
      </c>
      <c r="N105" s="49"/>
      <c r="O105" s="49"/>
      <c r="P105" s="49"/>
      <c r="Q105" s="49"/>
      <c r="R105" s="49"/>
      <c r="S105" s="49"/>
      <c r="T105" s="49"/>
      <c r="U105" s="49"/>
    </row>
    <row r="106" spans="2:21" s="53" customFormat="1" ht="12.75" customHeight="1" x14ac:dyDescent="0.25">
      <c r="B106" s="6">
        <v>8110</v>
      </c>
      <c r="C106" s="6">
        <v>4143</v>
      </c>
      <c r="D106" s="7">
        <v>4</v>
      </c>
      <c r="E106" s="7">
        <v>3</v>
      </c>
      <c r="F106" s="7">
        <v>14</v>
      </c>
      <c r="G106" s="8" t="s">
        <v>59</v>
      </c>
      <c r="H106" s="56">
        <v>0</v>
      </c>
      <c r="I106" s="56">
        <v>0</v>
      </c>
      <c r="J106" s="56">
        <v>2096454.89</v>
      </c>
      <c r="K106" s="56">
        <v>0</v>
      </c>
      <c r="L106" s="54">
        <f t="shared" si="16"/>
        <v>2096454.89</v>
      </c>
      <c r="N106" s="49"/>
      <c r="O106" s="49"/>
      <c r="P106" s="49"/>
      <c r="Q106" s="49"/>
      <c r="R106" s="49"/>
      <c r="S106" s="49"/>
      <c r="T106" s="49"/>
      <c r="U106" s="49"/>
    </row>
    <row r="107" spans="2:21" s="53" customFormat="1" ht="12.75" customHeight="1" x14ac:dyDescent="0.25">
      <c r="B107" s="6">
        <v>8110</v>
      </c>
      <c r="C107" s="6">
        <v>4143</v>
      </c>
      <c r="D107" s="7">
        <v>4</v>
      </c>
      <c r="E107" s="7">
        <v>3</v>
      </c>
      <c r="F107" s="7">
        <v>15</v>
      </c>
      <c r="G107" s="8" t="s">
        <v>60</v>
      </c>
      <c r="H107" s="56">
        <v>0</v>
      </c>
      <c r="I107" s="56">
        <v>0</v>
      </c>
      <c r="J107" s="56">
        <v>21121.45</v>
      </c>
      <c r="K107" s="56">
        <v>0</v>
      </c>
      <c r="L107" s="54">
        <f t="shared" si="16"/>
        <v>21121.45</v>
      </c>
      <c r="N107" s="49"/>
      <c r="O107" s="49"/>
      <c r="P107" s="49"/>
      <c r="Q107" s="49"/>
      <c r="R107" s="49"/>
      <c r="S107" s="49"/>
      <c r="T107" s="49"/>
      <c r="U107" s="49"/>
    </row>
    <row r="108" spans="2:21" s="53" customFormat="1" ht="12.75" customHeight="1" x14ac:dyDescent="0.25">
      <c r="B108" s="6">
        <v>8110</v>
      </c>
      <c r="C108" s="6">
        <v>4143</v>
      </c>
      <c r="D108" s="7">
        <v>4</v>
      </c>
      <c r="E108" s="7">
        <v>3</v>
      </c>
      <c r="F108" s="7">
        <v>16</v>
      </c>
      <c r="G108" s="8" t="s">
        <v>61</v>
      </c>
      <c r="H108" s="56">
        <v>0</v>
      </c>
      <c r="I108" s="56">
        <v>0</v>
      </c>
      <c r="J108" s="56">
        <v>20050.93</v>
      </c>
      <c r="K108" s="56">
        <v>0</v>
      </c>
      <c r="L108" s="54">
        <f t="shared" si="16"/>
        <v>20050.93</v>
      </c>
      <c r="N108" s="49"/>
      <c r="O108" s="49"/>
      <c r="P108" s="49"/>
      <c r="Q108" s="49"/>
      <c r="R108" s="49"/>
      <c r="S108" s="49"/>
      <c r="T108" s="49"/>
      <c r="U108" s="49"/>
    </row>
    <row r="109" spans="2:21" s="53" customFormat="1" ht="12.75" customHeight="1" x14ac:dyDescent="0.25">
      <c r="B109" s="6">
        <v>8110</v>
      </c>
      <c r="C109" s="6">
        <v>4143</v>
      </c>
      <c r="D109" s="7">
        <v>4</v>
      </c>
      <c r="E109" s="7">
        <v>3</v>
      </c>
      <c r="F109" s="7">
        <v>17</v>
      </c>
      <c r="G109" s="8" t="s">
        <v>62</v>
      </c>
      <c r="H109" s="56">
        <v>0</v>
      </c>
      <c r="I109" s="56">
        <v>0</v>
      </c>
      <c r="J109" s="56">
        <v>8960.14</v>
      </c>
      <c r="K109" s="56">
        <v>0</v>
      </c>
      <c r="L109" s="54">
        <f t="shared" si="16"/>
        <v>8960.14</v>
      </c>
      <c r="N109" s="49"/>
      <c r="O109" s="49"/>
      <c r="P109" s="49"/>
      <c r="Q109" s="49"/>
      <c r="R109" s="49"/>
      <c r="S109" s="49"/>
      <c r="T109" s="49"/>
      <c r="U109" s="49"/>
    </row>
    <row r="110" spans="2:21" s="53" customFormat="1" ht="12.75" customHeight="1" x14ac:dyDescent="0.25">
      <c r="B110" s="6">
        <v>8110</v>
      </c>
      <c r="C110" s="6">
        <v>4143</v>
      </c>
      <c r="D110" s="7">
        <v>4</v>
      </c>
      <c r="E110" s="7">
        <v>3</v>
      </c>
      <c r="F110" s="7">
        <v>18</v>
      </c>
      <c r="G110" s="8" t="s">
        <v>63</v>
      </c>
      <c r="H110" s="56">
        <v>0</v>
      </c>
      <c r="I110" s="56">
        <v>0</v>
      </c>
      <c r="J110" s="56">
        <v>0</v>
      </c>
      <c r="K110" s="56">
        <v>0</v>
      </c>
      <c r="L110" s="54">
        <f t="shared" si="16"/>
        <v>0</v>
      </c>
      <c r="N110" s="49"/>
      <c r="O110" s="49"/>
      <c r="P110" s="49"/>
      <c r="Q110" s="49"/>
      <c r="R110" s="49"/>
      <c r="S110" s="49"/>
      <c r="T110" s="49"/>
      <c r="U110" s="49"/>
    </row>
    <row r="111" spans="2:21" s="53" customFormat="1" ht="12.75" customHeight="1" x14ac:dyDescent="0.25">
      <c r="B111" s="6">
        <v>8110</v>
      </c>
      <c r="C111" s="6">
        <v>4143</v>
      </c>
      <c r="D111" s="7">
        <v>4</v>
      </c>
      <c r="E111" s="7">
        <v>3</v>
      </c>
      <c r="F111" s="7">
        <v>19</v>
      </c>
      <c r="G111" s="8" t="s">
        <v>64</v>
      </c>
      <c r="H111" s="56">
        <v>0</v>
      </c>
      <c r="I111" s="56">
        <v>0</v>
      </c>
      <c r="J111" s="56">
        <v>33322.400000000001</v>
      </c>
      <c r="K111" s="56">
        <v>0</v>
      </c>
      <c r="L111" s="54">
        <f t="shared" si="16"/>
        <v>33322.400000000001</v>
      </c>
      <c r="N111" s="49"/>
      <c r="O111" s="49"/>
      <c r="P111" s="49"/>
      <c r="Q111" s="49"/>
      <c r="R111" s="49"/>
      <c r="S111" s="49"/>
      <c r="T111" s="49"/>
      <c r="U111" s="49"/>
    </row>
    <row r="112" spans="2:21" s="53" customFormat="1" ht="12.75" customHeight="1" x14ac:dyDescent="0.25">
      <c r="B112" s="6">
        <v>8110</v>
      </c>
      <c r="C112" s="6">
        <v>4143</v>
      </c>
      <c r="D112" s="7">
        <v>4</v>
      </c>
      <c r="E112" s="7">
        <v>3</v>
      </c>
      <c r="F112" s="7">
        <v>20</v>
      </c>
      <c r="G112" s="8" t="s">
        <v>65</v>
      </c>
      <c r="H112" s="56">
        <v>1098476</v>
      </c>
      <c r="I112" s="56">
        <v>0</v>
      </c>
      <c r="J112" s="56">
        <v>0</v>
      </c>
      <c r="K112" s="56">
        <v>0</v>
      </c>
      <c r="L112" s="54">
        <f t="shared" si="16"/>
        <v>1098476</v>
      </c>
      <c r="N112" s="49"/>
      <c r="O112" s="49"/>
      <c r="P112" s="49"/>
      <c r="Q112" s="49"/>
      <c r="R112" s="49"/>
      <c r="S112" s="49"/>
      <c r="T112" s="49"/>
      <c r="U112" s="49"/>
    </row>
    <row r="113" spans="2:21" s="53" customFormat="1" ht="12.75" customHeight="1" x14ac:dyDescent="0.25">
      <c r="B113" s="6">
        <v>8110</v>
      </c>
      <c r="C113" s="6">
        <v>4143</v>
      </c>
      <c r="D113" s="7">
        <v>4</v>
      </c>
      <c r="E113" s="7">
        <v>3</v>
      </c>
      <c r="F113" s="7">
        <v>21</v>
      </c>
      <c r="G113" s="8" t="s">
        <v>66</v>
      </c>
      <c r="H113" s="56">
        <v>1834812.77</v>
      </c>
      <c r="I113" s="56">
        <v>0</v>
      </c>
      <c r="J113" s="56">
        <v>0</v>
      </c>
      <c r="K113" s="56">
        <v>0</v>
      </c>
      <c r="L113" s="54">
        <f t="shared" si="16"/>
        <v>1834812.77</v>
      </c>
      <c r="N113" s="49"/>
      <c r="O113" s="49"/>
      <c r="P113" s="49"/>
      <c r="Q113" s="49"/>
      <c r="R113" s="49"/>
      <c r="S113" s="49"/>
      <c r="T113" s="49"/>
      <c r="U113" s="49"/>
    </row>
    <row r="114" spans="2:21" s="53" customFormat="1" ht="21" customHeight="1" x14ac:dyDescent="0.25">
      <c r="B114" s="6">
        <v>8110</v>
      </c>
      <c r="C114" s="6">
        <v>4143</v>
      </c>
      <c r="D114" s="7">
        <v>4</v>
      </c>
      <c r="E114" s="7">
        <v>3</v>
      </c>
      <c r="F114" s="7">
        <v>22</v>
      </c>
      <c r="G114" s="8" t="s">
        <v>67</v>
      </c>
      <c r="H114" s="56">
        <v>83121</v>
      </c>
      <c r="I114" s="56">
        <v>0</v>
      </c>
      <c r="J114" s="56">
        <v>0</v>
      </c>
      <c r="K114" s="56">
        <v>0</v>
      </c>
      <c r="L114" s="54">
        <f t="shared" si="16"/>
        <v>83121</v>
      </c>
      <c r="N114" s="49"/>
      <c r="O114" s="49"/>
      <c r="P114" s="49"/>
      <c r="Q114" s="49"/>
      <c r="R114" s="49"/>
      <c r="S114" s="49"/>
      <c r="T114" s="49"/>
      <c r="U114" s="49"/>
    </row>
    <row r="115" spans="2:21" s="53" customFormat="1" ht="12.75" customHeight="1" x14ac:dyDescent="0.25">
      <c r="B115" s="6">
        <v>8110</v>
      </c>
      <c r="C115" s="6">
        <v>4143</v>
      </c>
      <c r="D115" s="7">
        <v>4</v>
      </c>
      <c r="E115" s="7">
        <v>3</v>
      </c>
      <c r="F115" s="7">
        <v>23</v>
      </c>
      <c r="G115" s="8" t="s">
        <v>68</v>
      </c>
      <c r="H115" s="56">
        <v>82378</v>
      </c>
      <c r="I115" s="56">
        <v>0</v>
      </c>
      <c r="J115" s="56">
        <v>0</v>
      </c>
      <c r="K115" s="56">
        <v>0</v>
      </c>
      <c r="L115" s="54">
        <f t="shared" si="16"/>
        <v>82378</v>
      </c>
      <c r="N115" s="49"/>
      <c r="O115" s="49"/>
      <c r="P115" s="49"/>
      <c r="Q115" s="49"/>
      <c r="R115" s="49"/>
      <c r="S115" s="49"/>
      <c r="T115" s="49"/>
      <c r="U115" s="49"/>
    </row>
    <row r="116" spans="2:21" s="53" customFormat="1" ht="21" customHeight="1" x14ac:dyDescent="0.25">
      <c r="B116" s="6">
        <v>8110</v>
      </c>
      <c r="C116" s="6">
        <v>4143</v>
      </c>
      <c r="D116" s="7">
        <v>4</v>
      </c>
      <c r="E116" s="7">
        <v>3</v>
      </c>
      <c r="F116" s="7">
        <v>24</v>
      </c>
      <c r="G116" s="10" t="s">
        <v>69</v>
      </c>
      <c r="H116" s="56">
        <v>0</v>
      </c>
      <c r="I116" s="56">
        <v>0</v>
      </c>
      <c r="J116" s="56">
        <v>0</v>
      </c>
      <c r="K116" s="56">
        <v>0</v>
      </c>
      <c r="L116" s="54">
        <f t="shared" si="16"/>
        <v>0</v>
      </c>
      <c r="N116" s="49"/>
      <c r="O116" s="49"/>
      <c r="P116" s="49"/>
      <c r="Q116" s="49"/>
      <c r="R116" s="49"/>
      <c r="S116" s="49"/>
      <c r="T116" s="49"/>
      <c r="U116" s="49"/>
    </row>
    <row r="117" spans="2:21" s="53" customFormat="1" ht="12.75" customHeight="1" x14ac:dyDescent="0.25">
      <c r="B117" s="6">
        <v>8110</v>
      </c>
      <c r="C117" s="6">
        <v>4143</v>
      </c>
      <c r="D117" s="7">
        <v>4</v>
      </c>
      <c r="E117" s="7">
        <v>3</v>
      </c>
      <c r="F117" s="7">
        <v>25</v>
      </c>
      <c r="G117" s="8" t="s">
        <v>70</v>
      </c>
      <c r="H117" s="56">
        <v>0</v>
      </c>
      <c r="I117" s="56">
        <v>0</v>
      </c>
      <c r="J117" s="56">
        <v>0</v>
      </c>
      <c r="K117" s="56">
        <v>0</v>
      </c>
      <c r="L117" s="54">
        <f t="shared" si="16"/>
        <v>0</v>
      </c>
      <c r="N117" s="49"/>
      <c r="O117" s="49"/>
      <c r="P117" s="49"/>
      <c r="Q117" s="49"/>
      <c r="R117" s="49"/>
      <c r="S117" s="49"/>
      <c r="T117" s="49"/>
      <c r="U117" s="49"/>
    </row>
    <row r="118" spans="2:21" s="53" customFormat="1" ht="21" customHeight="1" x14ac:dyDescent="0.25">
      <c r="B118" s="6">
        <v>8110</v>
      </c>
      <c r="C118" s="6">
        <v>4143</v>
      </c>
      <c r="D118" s="7">
        <v>4</v>
      </c>
      <c r="E118" s="7">
        <v>3</v>
      </c>
      <c r="F118" s="7">
        <v>26</v>
      </c>
      <c r="G118" s="10" t="s">
        <v>71</v>
      </c>
      <c r="H118" s="56">
        <v>562579</v>
      </c>
      <c r="I118" s="56">
        <v>0</v>
      </c>
      <c r="J118" s="56">
        <v>0</v>
      </c>
      <c r="K118" s="56">
        <v>0</v>
      </c>
      <c r="L118" s="54">
        <f t="shared" si="16"/>
        <v>562579</v>
      </c>
      <c r="N118" s="49"/>
      <c r="O118" s="49"/>
      <c r="P118" s="49"/>
      <c r="Q118" s="49"/>
      <c r="R118" s="49"/>
      <c r="S118" s="49"/>
      <c r="T118" s="49"/>
      <c r="U118" s="49"/>
    </row>
    <row r="119" spans="2:21" s="53" customFormat="1" ht="12.75" customHeight="1" x14ac:dyDescent="0.25">
      <c r="B119" s="6">
        <v>8110</v>
      </c>
      <c r="C119" s="6">
        <v>4143</v>
      </c>
      <c r="D119" s="7">
        <v>4</v>
      </c>
      <c r="E119" s="7">
        <v>3</v>
      </c>
      <c r="F119" s="7">
        <v>27</v>
      </c>
      <c r="G119" s="8" t="s">
        <v>72</v>
      </c>
      <c r="H119" s="56">
        <v>0</v>
      </c>
      <c r="I119" s="56">
        <v>0</v>
      </c>
      <c r="J119" s="56">
        <v>0</v>
      </c>
      <c r="K119" s="56">
        <v>0</v>
      </c>
      <c r="L119" s="54">
        <f t="shared" si="16"/>
        <v>0</v>
      </c>
      <c r="N119" s="49"/>
      <c r="O119" s="49"/>
      <c r="P119" s="49"/>
      <c r="Q119" s="49"/>
      <c r="R119" s="49"/>
      <c r="S119" s="49"/>
      <c r="T119" s="49"/>
      <c r="U119" s="49"/>
    </row>
    <row r="120" spans="2:21" s="53" customFormat="1" ht="12.75" customHeight="1" x14ac:dyDescent="0.25">
      <c r="B120" s="6">
        <v>8110</v>
      </c>
      <c r="C120" s="6">
        <v>4143</v>
      </c>
      <c r="D120" s="7">
        <v>4</v>
      </c>
      <c r="E120" s="7">
        <v>3</v>
      </c>
      <c r="F120" s="7">
        <v>28</v>
      </c>
      <c r="G120" s="8" t="s">
        <v>73</v>
      </c>
      <c r="H120" s="56">
        <v>169051</v>
      </c>
      <c r="I120" s="56">
        <v>0</v>
      </c>
      <c r="J120" s="56">
        <v>0</v>
      </c>
      <c r="K120" s="56">
        <v>0</v>
      </c>
      <c r="L120" s="54">
        <f t="shared" si="16"/>
        <v>169051</v>
      </c>
      <c r="N120" s="49"/>
      <c r="O120" s="49"/>
      <c r="P120" s="49"/>
      <c r="Q120" s="49"/>
      <c r="R120" s="49"/>
      <c r="S120" s="49"/>
      <c r="T120" s="49"/>
      <c r="U120" s="49"/>
    </row>
    <row r="121" spans="2:21" s="53" customFormat="1" ht="12.75" customHeight="1" x14ac:dyDescent="0.25">
      <c r="B121" s="6">
        <v>8110</v>
      </c>
      <c r="C121" s="6">
        <v>4143</v>
      </c>
      <c r="D121" s="7">
        <v>4</v>
      </c>
      <c r="E121" s="7">
        <v>3</v>
      </c>
      <c r="F121" s="7">
        <v>29</v>
      </c>
      <c r="G121" s="8" t="s">
        <v>74</v>
      </c>
      <c r="H121" s="56">
        <v>606965.29</v>
      </c>
      <c r="I121" s="56">
        <v>0</v>
      </c>
      <c r="J121" s="56">
        <v>0</v>
      </c>
      <c r="K121" s="56">
        <v>0</v>
      </c>
      <c r="L121" s="54">
        <f t="shared" si="16"/>
        <v>606965.29</v>
      </c>
      <c r="N121" s="49"/>
      <c r="O121" s="49"/>
      <c r="P121" s="49"/>
      <c r="Q121" s="49"/>
      <c r="R121" s="49"/>
      <c r="S121" s="49"/>
      <c r="T121" s="49"/>
      <c r="U121" s="49"/>
    </row>
    <row r="122" spans="2:21" s="53" customFormat="1" ht="21" customHeight="1" x14ac:dyDescent="0.25">
      <c r="B122" s="6">
        <v>8110</v>
      </c>
      <c r="C122" s="6">
        <v>4143</v>
      </c>
      <c r="D122" s="7">
        <v>4</v>
      </c>
      <c r="E122" s="7">
        <v>3</v>
      </c>
      <c r="F122" s="7">
        <v>30</v>
      </c>
      <c r="G122" s="10" t="s">
        <v>75</v>
      </c>
      <c r="H122" s="56">
        <v>0</v>
      </c>
      <c r="I122" s="56">
        <v>0</v>
      </c>
      <c r="J122" s="56">
        <v>0</v>
      </c>
      <c r="K122" s="56">
        <v>0</v>
      </c>
      <c r="L122" s="54">
        <f t="shared" si="16"/>
        <v>0</v>
      </c>
      <c r="N122" s="49"/>
      <c r="O122" s="49"/>
      <c r="P122" s="49"/>
      <c r="Q122" s="49"/>
      <c r="R122" s="49"/>
      <c r="S122" s="49"/>
      <c r="T122" s="49"/>
      <c r="U122" s="49"/>
    </row>
    <row r="123" spans="2:21" s="53" customFormat="1" ht="12.75" customHeight="1" x14ac:dyDescent="0.25">
      <c r="B123" s="1">
        <v>8110</v>
      </c>
      <c r="C123" s="1">
        <v>4144</v>
      </c>
      <c r="D123" s="3"/>
      <c r="E123" s="4"/>
      <c r="F123" s="4"/>
      <c r="G123" s="2" t="s">
        <v>76</v>
      </c>
      <c r="H123" s="55">
        <f t="shared" ref="H123:K124" si="20">SUM(H124)</f>
        <v>33716</v>
      </c>
      <c r="I123" s="55">
        <f t="shared" si="20"/>
        <v>0</v>
      </c>
      <c r="J123" s="55">
        <f t="shared" si="20"/>
        <v>246488.13</v>
      </c>
      <c r="K123" s="55">
        <f t="shared" si="20"/>
        <v>0</v>
      </c>
      <c r="L123" s="57">
        <f t="shared" si="16"/>
        <v>280204.13</v>
      </c>
      <c r="N123" s="49"/>
      <c r="O123" s="49"/>
      <c r="P123" s="49"/>
      <c r="Q123" s="49"/>
      <c r="R123" s="49"/>
      <c r="S123" s="49"/>
      <c r="T123" s="49"/>
      <c r="U123" s="49"/>
    </row>
    <row r="124" spans="2:21" s="53" customFormat="1" ht="12.75" customHeight="1" x14ac:dyDescent="0.25">
      <c r="B124" s="1">
        <v>8110</v>
      </c>
      <c r="C124" s="1">
        <v>4144</v>
      </c>
      <c r="D124" s="5">
        <v>4</v>
      </c>
      <c r="E124" s="5"/>
      <c r="F124" s="3"/>
      <c r="G124" s="2" t="s">
        <v>76</v>
      </c>
      <c r="H124" s="55">
        <f t="shared" si="20"/>
        <v>33716</v>
      </c>
      <c r="I124" s="55">
        <f t="shared" si="20"/>
        <v>0</v>
      </c>
      <c r="J124" s="55">
        <f t="shared" si="20"/>
        <v>246488.13</v>
      </c>
      <c r="K124" s="55">
        <f t="shared" si="20"/>
        <v>0</v>
      </c>
      <c r="L124" s="57">
        <f t="shared" si="16"/>
        <v>280204.13</v>
      </c>
      <c r="N124" s="49"/>
      <c r="O124" s="49"/>
      <c r="P124" s="49"/>
      <c r="Q124" s="49"/>
      <c r="R124" s="49"/>
      <c r="S124" s="49"/>
      <c r="T124" s="49"/>
      <c r="U124" s="49"/>
    </row>
    <row r="125" spans="2:21" s="53" customFormat="1" ht="12.75" customHeight="1" x14ac:dyDescent="0.25">
      <c r="B125" s="1">
        <v>8110</v>
      </c>
      <c r="C125" s="1">
        <v>4144</v>
      </c>
      <c r="D125" s="5">
        <v>4</v>
      </c>
      <c r="E125" s="5">
        <v>4</v>
      </c>
      <c r="F125" s="3"/>
      <c r="G125" s="2" t="s">
        <v>76</v>
      </c>
      <c r="H125" s="55">
        <f>SUM(H126:H129)</f>
        <v>33716</v>
      </c>
      <c r="I125" s="55">
        <f>SUM(I126:I129)</f>
        <v>0</v>
      </c>
      <c r="J125" s="55">
        <f>SUM(J126:J129)</f>
        <v>246488.13</v>
      </c>
      <c r="K125" s="55">
        <f>SUM(K126:K129)</f>
        <v>0</v>
      </c>
      <c r="L125" s="57">
        <f t="shared" si="16"/>
        <v>280204.13</v>
      </c>
      <c r="N125" s="49"/>
      <c r="O125" s="49"/>
      <c r="P125" s="49"/>
      <c r="Q125" s="49"/>
      <c r="R125" s="49"/>
      <c r="S125" s="49"/>
      <c r="T125" s="49"/>
      <c r="U125" s="49"/>
    </row>
    <row r="126" spans="2:21" s="53" customFormat="1" ht="12.75" customHeight="1" x14ac:dyDescent="0.25">
      <c r="B126" s="6">
        <v>8110</v>
      </c>
      <c r="C126" s="6">
        <v>4144</v>
      </c>
      <c r="D126" s="7">
        <v>4</v>
      </c>
      <c r="E126" s="7">
        <v>4</v>
      </c>
      <c r="F126" s="7">
        <v>1</v>
      </c>
      <c r="G126" s="8" t="s">
        <v>17</v>
      </c>
      <c r="H126" s="58">
        <v>0</v>
      </c>
      <c r="I126" s="58">
        <v>0</v>
      </c>
      <c r="J126" s="58">
        <v>0</v>
      </c>
      <c r="K126" s="58">
        <v>0</v>
      </c>
      <c r="L126" s="54">
        <f t="shared" si="16"/>
        <v>0</v>
      </c>
      <c r="N126" s="49"/>
      <c r="O126" s="49"/>
      <c r="P126" s="49"/>
      <c r="Q126" s="49"/>
      <c r="R126" s="49"/>
      <c r="S126" s="49"/>
      <c r="T126" s="49"/>
      <c r="U126" s="49"/>
    </row>
    <row r="127" spans="2:21" s="53" customFormat="1" ht="12.75" customHeight="1" x14ac:dyDescent="0.25">
      <c r="B127" s="6">
        <v>8110</v>
      </c>
      <c r="C127" s="6">
        <v>4144</v>
      </c>
      <c r="D127" s="7">
        <v>4</v>
      </c>
      <c r="E127" s="7">
        <v>4</v>
      </c>
      <c r="F127" s="7">
        <v>2</v>
      </c>
      <c r="G127" s="8" t="s">
        <v>18</v>
      </c>
      <c r="H127" s="58">
        <v>33716</v>
      </c>
      <c r="I127" s="58">
        <v>0</v>
      </c>
      <c r="J127" s="58">
        <v>242296.41</v>
      </c>
      <c r="K127" s="58">
        <v>0</v>
      </c>
      <c r="L127" s="54">
        <f t="shared" si="16"/>
        <v>276012.41000000003</v>
      </c>
      <c r="N127" s="49"/>
      <c r="O127" s="49"/>
      <c r="P127" s="49"/>
      <c r="Q127" s="49"/>
      <c r="R127" s="49"/>
      <c r="S127" s="49"/>
      <c r="T127" s="49"/>
      <c r="U127" s="49"/>
    </row>
    <row r="128" spans="2:21" s="53" customFormat="1" ht="12.75" customHeight="1" x14ac:dyDescent="0.25">
      <c r="B128" s="6">
        <v>8110</v>
      </c>
      <c r="C128" s="6">
        <v>4144</v>
      </c>
      <c r="D128" s="7">
        <v>4</v>
      </c>
      <c r="E128" s="7">
        <v>4</v>
      </c>
      <c r="F128" s="7">
        <v>3</v>
      </c>
      <c r="G128" s="8" t="s">
        <v>19</v>
      </c>
      <c r="H128" s="58">
        <v>0</v>
      </c>
      <c r="I128" s="58">
        <v>0</v>
      </c>
      <c r="J128" s="58">
        <v>4191.72</v>
      </c>
      <c r="K128" s="58">
        <v>0</v>
      </c>
      <c r="L128" s="54">
        <f t="shared" si="16"/>
        <v>4191.72</v>
      </c>
      <c r="N128" s="49"/>
      <c r="O128" s="49"/>
      <c r="P128" s="49"/>
      <c r="Q128" s="49"/>
      <c r="R128" s="49"/>
      <c r="S128" s="49"/>
      <c r="T128" s="49"/>
      <c r="U128" s="49"/>
    </row>
    <row r="129" spans="2:21" s="53" customFormat="1" ht="12.75" customHeight="1" x14ac:dyDescent="0.25">
      <c r="B129" s="6">
        <v>8110</v>
      </c>
      <c r="C129" s="6">
        <v>4144</v>
      </c>
      <c r="D129" s="7">
        <v>4</v>
      </c>
      <c r="E129" s="7">
        <v>4</v>
      </c>
      <c r="F129" s="7">
        <v>4</v>
      </c>
      <c r="G129" s="8" t="s">
        <v>20</v>
      </c>
      <c r="H129" s="58">
        <v>0</v>
      </c>
      <c r="I129" s="58">
        <v>0</v>
      </c>
      <c r="J129" s="58">
        <v>0</v>
      </c>
      <c r="K129" s="58">
        <v>0</v>
      </c>
      <c r="L129" s="54">
        <f t="shared" si="16"/>
        <v>0</v>
      </c>
      <c r="N129" s="49"/>
      <c r="O129" s="49"/>
      <c r="P129" s="49"/>
      <c r="Q129" s="49"/>
      <c r="R129" s="49"/>
      <c r="S129" s="49"/>
      <c r="T129" s="49"/>
      <c r="U129" s="49"/>
    </row>
    <row r="130" spans="2:21" s="53" customFormat="1" ht="12.75" customHeight="1" x14ac:dyDescent="0.25">
      <c r="B130" s="1">
        <v>8110</v>
      </c>
      <c r="C130" s="1">
        <v>4149</v>
      </c>
      <c r="D130" s="3"/>
      <c r="E130" s="4"/>
      <c r="F130" s="4"/>
      <c r="G130" s="2" t="s">
        <v>77</v>
      </c>
      <c r="H130" s="55">
        <f t="shared" ref="H130:K131" si="21">SUM(H131)</f>
        <v>0</v>
      </c>
      <c r="I130" s="55">
        <f t="shared" si="21"/>
        <v>0</v>
      </c>
      <c r="J130" s="55">
        <f t="shared" si="21"/>
        <v>0</v>
      </c>
      <c r="K130" s="55">
        <f t="shared" si="21"/>
        <v>0</v>
      </c>
      <c r="L130" s="57">
        <f t="shared" si="16"/>
        <v>0</v>
      </c>
      <c r="N130" s="49"/>
      <c r="O130" s="49"/>
      <c r="P130" s="49"/>
      <c r="Q130" s="49"/>
      <c r="R130" s="49"/>
      <c r="S130" s="49"/>
      <c r="T130" s="49"/>
      <c r="U130" s="49"/>
    </row>
    <row r="131" spans="2:21" s="53" customFormat="1" ht="12.75" customHeight="1" x14ac:dyDescent="0.25">
      <c r="B131" s="1">
        <v>8110</v>
      </c>
      <c r="C131" s="1">
        <v>4149</v>
      </c>
      <c r="D131" s="5">
        <v>4</v>
      </c>
      <c r="E131" s="5"/>
      <c r="F131" s="3"/>
      <c r="G131" s="2" t="s">
        <v>77</v>
      </c>
      <c r="H131" s="55">
        <f t="shared" si="21"/>
        <v>0</v>
      </c>
      <c r="I131" s="55">
        <f t="shared" si="21"/>
        <v>0</v>
      </c>
      <c r="J131" s="55">
        <f t="shared" si="21"/>
        <v>0</v>
      </c>
      <c r="K131" s="55">
        <f t="shared" si="21"/>
        <v>0</v>
      </c>
      <c r="L131" s="57">
        <f t="shared" si="16"/>
        <v>0</v>
      </c>
      <c r="N131" s="49"/>
      <c r="O131" s="49"/>
      <c r="P131" s="49"/>
      <c r="Q131" s="49"/>
      <c r="R131" s="49"/>
      <c r="S131" s="49"/>
      <c r="T131" s="49"/>
      <c r="U131" s="49"/>
    </row>
    <row r="132" spans="2:21" s="53" customFormat="1" ht="12.75" customHeight="1" x14ac:dyDescent="0.25">
      <c r="B132" s="6">
        <v>8110</v>
      </c>
      <c r="C132" s="6">
        <v>4149</v>
      </c>
      <c r="D132" s="7">
        <v>4</v>
      </c>
      <c r="E132" s="7">
        <v>9</v>
      </c>
      <c r="F132" s="9"/>
      <c r="G132" s="8" t="s">
        <v>77</v>
      </c>
      <c r="H132" s="56"/>
      <c r="I132" s="56"/>
      <c r="J132" s="56"/>
      <c r="K132" s="56"/>
      <c r="L132" s="54">
        <f t="shared" si="16"/>
        <v>0</v>
      </c>
      <c r="N132" s="49"/>
      <c r="O132" s="49"/>
      <c r="P132" s="49"/>
      <c r="Q132" s="49"/>
      <c r="R132" s="49"/>
      <c r="S132" s="49"/>
      <c r="T132" s="49"/>
      <c r="U132" s="49"/>
    </row>
    <row r="133" spans="2:21" s="53" customFormat="1" ht="17.25" customHeight="1" x14ac:dyDescent="0.25">
      <c r="B133" s="59" t="s">
        <v>247</v>
      </c>
      <c r="C133" s="49"/>
      <c r="D133" s="60"/>
      <c r="E133" s="60"/>
      <c r="F133" s="60"/>
      <c r="G133" s="8"/>
      <c r="H133" s="55">
        <f>+H130+H123+H90+H87+H82</f>
        <v>6594979.0600000005</v>
      </c>
      <c r="I133" s="55">
        <f>+I130+I123+I90+I87+I82</f>
        <v>0</v>
      </c>
      <c r="J133" s="55">
        <f>+J130+J123+J90+J87+J82</f>
        <v>5894180.0599999996</v>
      </c>
      <c r="K133" s="55">
        <f>+K130+K123+K90+K87+K82</f>
        <v>0</v>
      </c>
      <c r="L133" s="54">
        <f t="shared" si="16"/>
        <v>12489159.120000001</v>
      </c>
      <c r="N133" s="49"/>
      <c r="O133" s="49"/>
      <c r="P133" s="49"/>
      <c r="Q133" s="49"/>
      <c r="R133" s="49"/>
      <c r="S133" s="49"/>
      <c r="T133" s="49"/>
      <c r="U133" s="49"/>
    </row>
    <row r="134" spans="2:21" s="53" customFormat="1" ht="13.5" customHeight="1" x14ac:dyDescent="0.25">
      <c r="B134" s="1">
        <v>8110</v>
      </c>
      <c r="C134" s="1">
        <v>4150</v>
      </c>
      <c r="D134" s="5"/>
      <c r="E134" s="3"/>
      <c r="F134" s="4"/>
      <c r="G134" s="2" t="s">
        <v>78</v>
      </c>
      <c r="H134" s="55">
        <f>+H135+H141+H144</f>
        <v>78779</v>
      </c>
      <c r="I134" s="55">
        <f>+I135+I141+I144</f>
        <v>0</v>
      </c>
      <c r="J134" s="55">
        <f>+J135+J141+J144</f>
        <v>0</v>
      </c>
      <c r="K134" s="55">
        <f>+K135+K141+K144</f>
        <v>0</v>
      </c>
      <c r="L134" s="57">
        <f t="shared" si="16"/>
        <v>78779</v>
      </c>
      <c r="N134" s="49"/>
      <c r="O134" s="49"/>
      <c r="P134" s="49"/>
      <c r="Q134" s="49"/>
      <c r="R134" s="49"/>
      <c r="S134" s="49"/>
      <c r="T134" s="49"/>
      <c r="U134" s="49"/>
    </row>
    <row r="135" spans="2:21" s="53" customFormat="1" ht="21.75" customHeight="1" x14ac:dyDescent="0.25">
      <c r="B135" s="1">
        <v>8110</v>
      </c>
      <c r="C135" s="1">
        <v>4151</v>
      </c>
      <c r="D135" s="5"/>
      <c r="E135" s="5"/>
      <c r="F135" s="3"/>
      <c r="G135" s="2" t="s">
        <v>79</v>
      </c>
      <c r="H135" s="55">
        <f t="shared" ref="H135:K136" si="22">SUM(H136)</f>
        <v>38852</v>
      </c>
      <c r="I135" s="55">
        <f t="shared" si="22"/>
        <v>0</v>
      </c>
      <c r="J135" s="55">
        <f t="shared" si="22"/>
        <v>0</v>
      </c>
      <c r="K135" s="55">
        <f t="shared" si="22"/>
        <v>0</v>
      </c>
      <c r="L135" s="57">
        <f t="shared" si="16"/>
        <v>38852</v>
      </c>
      <c r="N135" s="49"/>
      <c r="O135" s="49"/>
      <c r="P135" s="49"/>
      <c r="Q135" s="49"/>
      <c r="R135" s="49"/>
      <c r="S135" s="49"/>
      <c r="T135" s="49"/>
      <c r="U135" s="49"/>
    </row>
    <row r="136" spans="2:21" s="53" customFormat="1" ht="21.75" customHeight="1" x14ac:dyDescent="0.25">
      <c r="B136" s="1">
        <v>8110</v>
      </c>
      <c r="C136" s="1">
        <v>4151</v>
      </c>
      <c r="D136" s="5">
        <v>5</v>
      </c>
      <c r="E136" s="5"/>
      <c r="F136" s="3"/>
      <c r="G136" s="2" t="s">
        <v>79</v>
      </c>
      <c r="H136" s="55">
        <f t="shared" si="22"/>
        <v>38852</v>
      </c>
      <c r="I136" s="55">
        <f t="shared" si="22"/>
        <v>0</v>
      </c>
      <c r="J136" s="55">
        <f t="shared" si="22"/>
        <v>0</v>
      </c>
      <c r="K136" s="55">
        <f t="shared" si="22"/>
        <v>0</v>
      </c>
      <c r="L136" s="57">
        <f t="shared" si="16"/>
        <v>38852</v>
      </c>
      <c r="N136" s="49"/>
      <c r="O136" s="49"/>
      <c r="P136" s="49"/>
      <c r="Q136" s="49"/>
      <c r="R136" s="49"/>
      <c r="S136" s="49"/>
      <c r="T136" s="49"/>
      <c r="U136" s="49"/>
    </row>
    <row r="137" spans="2:21" s="53" customFormat="1" ht="21.75" customHeight="1" x14ac:dyDescent="0.25">
      <c r="B137" s="1">
        <v>8110</v>
      </c>
      <c r="C137" s="1">
        <v>4151</v>
      </c>
      <c r="D137" s="5">
        <v>5</v>
      </c>
      <c r="E137" s="5">
        <v>1</v>
      </c>
      <c r="F137" s="3"/>
      <c r="G137" s="2" t="s">
        <v>79</v>
      </c>
      <c r="H137" s="55">
        <f>SUM(H138:H140)</f>
        <v>38852</v>
      </c>
      <c r="I137" s="55">
        <f>SUM(I138:I140)</f>
        <v>0</v>
      </c>
      <c r="J137" s="55">
        <f>SUM(J138:J140)</f>
        <v>0</v>
      </c>
      <c r="K137" s="55">
        <f>SUM(K138:K140)</f>
        <v>0</v>
      </c>
      <c r="L137" s="57">
        <f t="shared" si="16"/>
        <v>38852</v>
      </c>
      <c r="N137" s="49"/>
      <c r="O137" s="49"/>
      <c r="P137" s="49"/>
      <c r="Q137" s="49"/>
      <c r="R137" s="49"/>
      <c r="S137" s="49"/>
      <c r="T137" s="49"/>
      <c r="U137" s="49"/>
    </row>
    <row r="138" spans="2:21" s="53" customFormat="1" ht="12.75" customHeight="1" x14ac:dyDescent="0.25">
      <c r="B138" s="6">
        <v>8110</v>
      </c>
      <c r="C138" s="6">
        <v>4151</v>
      </c>
      <c r="D138" s="7">
        <v>5</v>
      </c>
      <c r="E138" s="7">
        <v>1</v>
      </c>
      <c r="F138" s="7">
        <v>1</v>
      </c>
      <c r="G138" s="8" t="s">
        <v>80</v>
      </c>
      <c r="H138" s="56">
        <v>0</v>
      </c>
      <c r="I138" s="56">
        <v>0</v>
      </c>
      <c r="J138" s="56">
        <v>0</v>
      </c>
      <c r="K138" s="56">
        <v>0</v>
      </c>
      <c r="L138" s="54">
        <f t="shared" si="16"/>
        <v>0</v>
      </c>
      <c r="N138" s="49"/>
      <c r="O138" s="49"/>
      <c r="P138" s="49"/>
      <c r="Q138" s="49"/>
      <c r="R138" s="49"/>
      <c r="S138" s="49"/>
      <c r="T138" s="49"/>
      <c r="U138" s="49"/>
    </row>
    <row r="139" spans="2:21" s="53" customFormat="1" ht="12.75" customHeight="1" x14ac:dyDescent="0.25">
      <c r="B139" s="6">
        <v>8110</v>
      </c>
      <c r="C139" s="6">
        <v>4151</v>
      </c>
      <c r="D139" s="7">
        <v>5</v>
      </c>
      <c r="E139" s="7">
        <v>1</v>
      </c>
      <c r="F139" s="7">
        <v>2</v>
      </c>
      <c r="G139" s="8" t="s">
        <v>81</v>
      </c>
      <c r="H139" s="56">
        <v>38852</v>
      </c>
      <c r="I139" s="56">
        <v>0</v>
      </c>
      <c r="J139" s="56">
        <v>0</v>
      </c>
      <c r="K139" s="56">
        <v>0</v>
      </c>
      <c r="L139" s="54">
        <f t="shared" si="16"/>
        <v>38852</v>
      </c>
      <c r="N139" s="49"/>
      <c r="O139" s="49"/>
      <c r="P139" s="49"/>
      <c r="Q139" s="49"/>
      <c r="R139" s="49"/>
      <c r="S139" s="49"/>
      <c r="T139" s="49"/>
      <c r="U139" s="49"/>
    </row>
    <row r="140" spans="2:21" s="53" customFormat="1" ht="12.75" customHeight="1" x14ac:dyDescent="0.25">
      <c r="B140" s="6">
        <v>8110</v>
      </c>
      <c r="C140" s="6">
        <v>4151</v>
      </c>
      <c r="D140" s="7">
        <v>5</v>
      </c>
      <c r="E140" s="7">
        <v>1</v>
      </c>
      <c r="F140" s="7">
        <v>3</v>
      </c>
      <c r="G140" s="8" t="s">
        <v>82</v>
      </c>
      <c r="H140" s="56">
        <v>0</v>
      </c>
      <c r="I140" s="56">
        <v>0</v>
      </c>
      <c r="J140" s="56">
        <v>0</v>
      </c>
      <c r="K140" s="56">
        <v>0</v>
      </c>
      <c r="L140" s="54">
        <f t="shared" ref="L140:L203" si="23">SUM(H140:K140)</f>
        <v>0</v>
      </c>
      <c r="N140" s="49"/>
      <c r="O140" s="49"/>
      <c r="P140" s="49"/>
      <c r="Q140" s="49"/>
      <c r="R140" s="49"/>
      <c r="S140" s="49"/>
      <c r="T140" s="49"/>
      <c r="U140" s="49"/>
    </row>
    <row r="141" spans="2:21" s="53" customFormat="1" ht="12.75" customHeight="1" x14ac:dyDescent="0.25">
      <c r="B141" s="1">
        <v>8110</v>
      </c>
      <c r="C141" s="1">
        <v>4152</v>
      </c>
      <c r="D141" s="3"/>
      <c r="E141" s="4"/>
      <c r="F141" s="4"/>
      <c r="G141" s="2" t="s">
        <v>83</v>
      </c>
      <c r="H141" s="55">
        <f t="shared" ref="H141:K142" si="24">SUM(H142)</f>
        <v>0</v>
      </c>
      <c r="I141" s="55">
        <f t="shared" si="24"/>
        <v>0</v>
      </c>
      <c r="J141" s="55">
        <f t="shared" si="24"/>
        <v>0</v>
      </c>
      <c r="K141" s="55">
        <f t="shared" si="24"/>
        <v>0</v>
      </c>
      <c r="L141" s="57">
        <f t="shared" si="23"/>
        <v>0</v>
      </c>
      <c r="N141" s="49"/>
      <c r="O141" s="49"/>
      <c r="P141" s="49"/>
      <c r="Q141" s="49"/>
      <c r="R141" s="49"/>
      <c r="S141" s="49"/>
      <c r="T141" s="49"/>
      <c r="U141" s="49"/>
    </row>
    <row r="142" spans="2:21" s="53" customFormat="1" ht="12.75" customHeight="1" x14ac:dyDescent="0.25">
      <c r="B142" s="1">
        <v>8110</v>
      </c>
      <c r="C142" s="1">
        <v>4152</v>
      </c>
      <c r="D142" s="5">
        <v>5</v>
      </c>
      <c r="E142" s="5"/>
      <c r="F142" s="3"/>
      <c r="G142" s="2" t="s">
        <v>83</v>
      </c>
      <c r="H142" s="55">
        <f t="shared" si="24"/>
        <v>0</v>
      </c>
      <c r="I142" s="55">
        <f t="shared" si="24"/>
        <v>0</v>
      </c>
      <c r="J142" s="55">
        <f t="shared" si="24"/>
        <v>0</v>
      </c>
      <c r="K142" s="55">
        <f t="shared" si="24"/>
        <v>0</v>
      </c>
      <c r="L142" s="57">
        <f t="shared" si="23"/>
        <v>0</v>
      </c>
      <c r="N142" s="49"/>
      <c r="O142" s="49"/>
      <c r="P142" s="49"/>
      <c r="Q142" s="49"/>
      <c r="R142" s="49"/>
      <c r="S142" s="49"/>
      <c r="T142" s="49"/>
      <c r="U142" s="49"/>
    </row>
    <row r="143" spans="2:21" s="53" customFormat="1" ht="12.75" customHeight="1" x14ac:dyDescent="0.25">
      <c r="B143" s="6">
        <v>8110</v>
      </c>
      <c r="C143" s="6">
        <v>4152</v>
      </c>
      <c r="D143" s="7">
        <v>5</v>
      </c>
      <c r="E143" s="7">
        <v>2</v>
      </c>
      <c r="F143" s="9"/>
      <c r="G143" s="8" t="s">
        <v>83</v>
      </c>
      <c r="H143" s="56"/>
      <c r="I143" s="56"/>
      <c r="J143" s="56"/>
      <c r="K143" s="56"/>
      <c r="L143" s="54">
        <f t="shared" si="23"/>
        <v>0</v>
      </c>
      <c r="N143" s="49"/>
      <c r="O143" s="49"/>
      <c r="P143" s="49"/>
      <c r="Q143" s="49"/>
      <c r="R143" s="49"/>
      <c r="S143" s="49"/>
      <c r="T143" s="49"/>
      <c r="U143" s="49"/>
    </row>
    <row r="144" spans="2:21" s="53" customFormat="1" ht="12.75" customHeight="1" x14ac:dyDescent="0.25">
      <c r="B144" s="1">
        <v>8110</v>
      </c>
      <c r="C144" s="1">
        <v>4159</v>
      </c>
      <c r="D144" s="3"/>
      <c r="E144" s="4"/>
      <c r="F144" s="4"/>
      <c r="G144" s="2" t="s">
        <v>84</v>
      </c>
      <c r="H144" s="55">
        <f t="shared" ref="H144:K145" si="25">SUM(H145)</f>
        <v>39927</v>
      </c>
      <c r="I144" s="55">
        <f t="shared" si="25"/>
        <v>0</v>
      </c>
      <c r="J144" s="55">
        <f t="shared" si="25"/>
        <v>0</v>
      </c>
      <c r="K144" s="55">
        <f t="shared" si="25"/>
        <v>0</v>
      </c>
      <c r="L144" s="57">
        <f t="shared" si="23"/>
        <v>39927</v>
      </c>
      <c r="N144" s="49"/>
      <c r="O144" s="49"/>
      <c r="P144" s="49"/>
      <c r="Q144" s="49"/>
      <c r="R144" s="49"/>
      <c r="S144" s="49"/>
      <c r="T144" s="49"/>
      <c r="U144" s="49"/>
    </row>
    <row r="145" spans="2:21" s="53" customFormat="1" ht="12.75" customHeight="1" x14ac:dyDescent="0.25">
      <c r="B145" s="1">
        <v>8110</v>
      </c>
      <c r="C145" s="1">
        <v>4159</v>
      </c>
      <c r="D145" s="5">
        <v>5</v>
      </c>
      <c r="E145" s="5"/>
      <c r="F145" s="3"/>
      <c r="G145" s="2" t="s">
        <v>84</v>
      </c>
      <c r="H145" s="55">
        <f t="shared" si="25"/>
        <v>39927</v>
      </c>
      <c r="I145" s="55">
        <f t="shared" si="25"/>
        <v>0</v>
      </c>
      <c r="J145" s="55">
        <f t="shared" si="25"/>
        <v>0</v>
      </c>
      <c r="K145" s="55">
        <f t="shared" si="25"/>
        <v>0</v>
      </c>
      <c r="L145" s="57">
        <f t="shared" si="23"/>
        <v>39927</v>
      </c>
      <c r="N145" s="49"/>
      <c r="O145" s="49"/>
      <c r="P145" s="49"/>
      <c r="Q145" s="49"/>
      <c r="R145" s="49"/>
      <c r="S145" s="49"/>
      <c r="T145" s="49"/>
      <c r="U145" s="49"/>
    </row>
    <row r="146" spans="2:21" s="53" customFormat="1" ht="12.75" customHeight="1" x14ac:dyDescent="0.25">
      <c r="B146" s="1">
        <v>8110</v>
      </c>
      <c r="C146" s="1">
        <v>4159</v>
      </c>
      <c r="D146" s="5">
        <v>5</v>
      </c>
      <c r="E146" s="5">
        <v>9</v>
      </c>
      <c r="F146" s="3"/>
      <c r="G146" s="2" t="s">
        <v>84</v>
      </c>
      <c r="H146" s="55">
        <f>SUM(H147:H148)</f>
        <v>39927</v>
      </c>
      <c r="I146" s="55">
        <f>SUM(I147:I148)</f>
        <v>0</v>
      </c>
      <c r="J146" s="55">
        <f>SUM(J147:J148)</f>
        <v>0</v>
      </c>
      <c r="K146" s="55">
        <f>SUM(K147:K148)</f>
        <v>0</v>
      </c>
      <c r="L146" s="57">
        <f t="shared" si="23"/>
        <v>39927</v>
      </c>
      <c r="N146" s="49"/>
      <c r="O146" s="49"/>
      <c r="P146" s="49"/>
      <c r="Q146" s="49"/>
      <c r="R146" s="49"/>
      <c r="S146" s="49"/>
      <c r="T146" s="49"/>
      <c r="U146" s="49"/>
    </row>
    <row r="147" spans="2:21" s="53" customFormat="1" ht="30" customHeight="1" x14ac:dyDescent="0.25">
      <c r="B147" s="6">
        <v>8110</v>
      </c>
      <c r="C147" s="6">
        <v>4159</v>
      </c>
      <c r="D147" s="7">
        <v>5</v>
      </c>
      <c r="E147" s="7">
        <v>9</v>
      </c>
      <c r="F147" s="7">
        <v>1</v>
      </c>
      <c r="G147" s="8" t="s">
        <v>85</v>
      </c>
      <c r="H147" s="56">
        <v>0</v>
      </c>
      <c r="I147" s="56">
        <v>0</v>
      </c>
      <c r="J147" s="56">
        <v>0</v>
      </c>
      <c r="K147" s="56">
        <v>0</v>
      </c>
      <c r="L147" s="54">
        <f t="shared" si="23"/>
        <v>0</v>
      </c>
      <c r="N147" s="49"/>
      <c r="O147" s="49"/>
      <c r="P147" s="49"/>
      <c r="Q147" s="49"/>
      <c r="R147" s="49"/>
      <c r="S147" s="49"/>
      <c r="T147" s="49"/>
      <c r="U147" s="49"/>
    </row>
    <row r="148" spans="2:21" s="53" customFormat="1" ht="30" customHeight="1" x14ac:dyDescent="0.25">
      <c r="B148" s="6">
        <v>8110</v>
      </c>
      <c r="C148" s="6">
        <v>4159</v>
      </c>
      <c r="D148" s="7">
        <v>5</v>
      </c>
      <c r="E148" s="7">
        <v>9</v>
      </c>
      <c r="F148" s="7">
        <v>2</v>
      </c>
      <c r="G148" s="8" t="s">
        <v>86</v>
      </c>
      <c r="H148" s="56">
        <v>39927</v>
      </c>
      <c r="I148" s="56">
        <v>0</v>
      </c>
      <c r="J148" s="56">
        <v>0</v>
      </c>
      <c r="K148" s="56">
        <v>0</v>
      </c>
      <c r="L148" s="54">
        <f t="shared" si="23"/>
        <v>39927</v>
      </c>
      <c r="N148" s="49"/>
      <c r="O148" s="49"/>
      <c r="P148" s="49"/>
      <c r="Q148" s="49"/>
      <c r="R148" s="49"/>
      <c r="S148" s="49"/>
      <c r="T148" s="49"/>
      <c r="U148" s="49"/>
    </row>
    <row r="149" spans="2:21" s="53" customFormat="1" ht="17.25" customHeight="1" x14ac:dyDescent="0.25">
      <c r="B149" s="59" t="s">
        <v>247</v>
      </c>
      <c r="C149" s="59"/>
      <c r="D149" s="60"/>
      <c r="E149" s="60"/>
      <c r="F149" s="60"/>
      <c r="G149" s="8"/>
      <c r="H149" s="55">
        <f>+H144+H141+H135</f>
        <v>78779</v>
      </c>
      <c r="I149" s="55">
        <f>+I144+I141+I135</f>
        <v>0</v>
      </c>
      <c r="J149" s="55">
        <f>+J144+J141+J135</f>
        <v>0</v>
      </c>
      <c r="K149" s="55">
        <f>+K144+K141+K135</f>
        <v>0</v>
      </c>
      <c r="L149" s="54">
        <f t="shared" si="23"/>
        <v>78779</v>
      </c>
      <c r="N149" s="49"/>
      <c r="O149" s="49"/>
      <c r="P149" s="49"/>
      <c r="Q149" s="49"/>
      <c r="R149" s="49"/>
      <c r="S149" s="49"/>
      <c r="T149" s="49"/>
      <c r="U149" s="49"/>
    </row>
    <row r="150" spans="2:21" s="53" customFormat="1" ht="12.75" customHeight="1" x14ac:dyDescent="0.25">
      <c r="B150" s="1">
        <v>8110</v>
      </c>
      <c r="C150" s="1">
        <v>4160</v>
      </c>
      <c r="D150" s="3"/>
      <c r="E150" s="4"/>
      <c r="F150" s="4"/>
      <c r="G150" s="2" t="s">
        <v>87</v>
      </c>
      <c r="H150" s="55">
        <f>+H151+H154+H158+H163+H167+H170+H173+H176+H183</f>
        <v>998533.95</v>
      </c>
      <c r="I150" s="55">
        <f>+I151+I154+I158+I163+I167+I170+I173+I176+I183</f>
        <v>7160.5599999999995</v>
      </c>
      <c r="J150" s="55">
        <f>+J151+J154+J158+J163+J167+J170+J173+J176+J183</f>
        <v>0</v>
      </c>
      <c r="K150" s="55">
        <f>+K151+K154+K158+K163+K167+K170+K173+K176+K183</f>
        <v>0</v>
      </c>
      <c r="L150" s="57">
        <f t="shared" si="23"/>
        <v>1005694.51</v>
      </c>
      <c r="N150" s="49"/>
      <c r="O150" s="49"/>
      <c r="P150" s="49"/>
      <c r="Q150" s="49"/>
      <c r="R150" s="49"/>
      <c r="S150" s="49"/>
      <c r="T150" s="49"/>
      <c r="U150" s="49"/>
    </row>
    <row r="151" spans="2:21" s="53" customFormat="1" ht="12.75" customHeight="1" x14ac:dyDescent="0.25">
      <c r="B151" s="1">
        <v>8110</v>
      </c>
      <c r="C151" s="1">
        <v>4161</v>
      </c>
      <c r="D151" s="5"/>
      <c r="E151" s="5"/>
      <c r="F151" s="3"/>
      <c r="G151" s="2" t="s">
        <v>88</v>
      </c>
      <c r="H151" s="55">
        <f t="shared" ref="H151:K152" si="26">SUM(H152)</f>
        <v>0</v>
      </c>
      <c r="I151" s="55">
        <f t="shared" si="26"/>
        <v>0</v>
      </c>
      <c r="J151" s="55">
        <f t="shared" si="26"/>
        <v>0</v>
      </c>
      <c r="K151" s="55">
        <f t="shared" si="26"/>
        <v>0</v>
      </c>
      <c r="L151" s="57">
        <f t="shared" si="23"/>
        <v>0</v>
      </c>
      <c r="N151" s="49"/>
      <c r="O151" s="49"/>
      <c r="P151" s="49"/>
      <c r="Q151" s="49"/>
      <c r="R151" s="49"/>
      <c r="S151" s="49"/>
      <c r="T151" s="49"/>
      <c r="U151" s="49"/>
    </row>
    <row r="152" spans="2:21" s="53" customFormat="1" ht="12.75" customHeight="1" x14ac:dyDescent="0.25">
      <c r="B152" s="1">
        <v>8110</v>
      </c>
      <c r="C152" s="1">
        <v>4161</v>
      </c>
      <c r="D152" s="5">
        <v>6</v>
      </c>
      <c r="E152" s="5"/>
      <c r="F152" s="3"/>
      <c r="G152" s="2" t="s">
        <v>88</v>
      </c>
      <c r="H152" s="55">
        <f t="shared" si="26"/>
        <v>0</v>
      </c>
      <c r="I152" s="55">
        <f t="shared" si="26"/>
        <v>0</v>
      </c>
      <c r="J152" s="55">
        <f t="shared" si="26"/>
        <v>0</v>
      </c>
      <c r="K152" s="55">
        <f t="shared" si="26"/>
        <v>0</v>
      </c>
      <c r="L152" s="57">
        <f t="shared" si="23"/>
        <v>0</v>
      </c>
      <c r="N152" s="49"/>
      <c r="O152" s="49"/>
      <c r="P152" s="49"/>
      <c r="Q152" s="49"/>
      <c r="R152" s="49"/>
      <c r="S152" s="49"/>
      <c r="T152" s="49"/>
      <c r="U152" s="49"/>
    </row>
    <row r="153" spans="2:21" s="53" customFormat="1" ht="12.75" customHeight="1" x14ac:dyDescent="0.25">
      <c r="B153" s="6">
        <v>8110</v>
      </c>
      <c r="C153" s="6">
        <v>4161</v>
      </c>
      <c r="D153" s="7">
        <v>6</v>
      </c>
      <c r="E153" s="7">
        <v>1</v>
      </c>
      <c r="F153" s="9"/>
      <c r="G153" s="8" t="s">
        <v>88</v>
      </c>
      <c r="H153" s="56"/>
      <c r="I153" s="56"/>
      <c r="J153" s="56"/>
      <c r="K153" s="56"/>
      <c r="L153" s="54">
        <f t="shared" si="23"/>
        <v>0</v>
      </c>
      <c r="N153" s="49"/>
      <c r="O153" s="49"/>
      <c r="P153" s="49"/>
      <c r="Q153" s="49"/>
      <c r="R153" s="49"/>
      <c r="S153" s="49"/>
      <c r="T153" s="49"/>
      <c r="U153" s="49"/>
    </row>
    <row r="154" spans="2:21" s="53" customFormat="1" ht="12.75" customHeight="1" x14ac:dyDescent="0.25">
      <c r="B154" s="1">
        <v>8110</v>
      </c>
      <c r="C154" s="1">
        <v>4162</v>
      </c>
      <c r="D154" s="3"/>
      <c r="E154" s="4"/>
      <c r="F154" s="4"/>
      <c r="G154" s="2" t="s">
        <v>17</v>
      </c>
      <c r="H154" s="55">
        <f t="shared" ref="H154:K156" si="27">SUM(H155)</f>
        <v>77924</v>
      </c>
      <c r="I154" s="55">
        <f t="shared" si="27"/>
        <v>0</v>
      </c>
      <c r="J154" s="55">
        <f t="shared" si="27"/>
        <v>0</v>
      </c>
      <c r="K154" s="55">
        <f t="shared" si="27"/>
        <v>0</v>
      </c>
      <c r="L154" s="57">
        <f t="shared" si="23"/>
        <v>77924</v>
      </c>
      <c r="N154" s="49"/>
      <c r="O154" s="49"/>
      <c r="P154" s="49"/>
      <c r="Q154" s="49"/>
      <c r="R154" s="49"/>
      <c r="S154" s="49"/>
      <c r="T154" s="49"/>
      <c r="U154" s="49"/>
    </row>
    <row r="155" spans="2:21" s="53" customFormat="1" ht="12.75" customHeight="1" x14ac:dyDescent="0.25">
      <c r="B155" s="1">
        <v>8110</v>
      </c>
      <c r="C155" s="1">
        <v>4162</v>
      </c>
      <c r="D155" s="5">
        <v>6</v>
      </c>
      <c r="E155" s="5"/>
      <c r="F155" s="3"/>
      <c r="G155" s="2" t="s">
        <v>17</v>
      </c>
      <c r="H155" s="55">
        <f t="shared" si="27"/>
        <v>77924</v>
      </c>
      <c r="I155" s="55">
        <f t="shared" si="27"/>
        <v>0</v>
      </c>
      <c r="J155" s="55">
        <f t="shared" si="27"/>
        <v>0</v>
      </c>
      <c r="K155" s="55">
        <f t="shared" si="27"/>
        <v>0</v>
      </c>
      <c r="L155" s="57">
        <f t="shared" si="23"/>
        <v>77924</v>
      </c>
      <c r="N155" s="49"/>
      <c r="O155" s="49"/>
      <c r="P155" s="49"/>
      <c r="Q155" s="49"/>
      <c r="R155" s="49"/>
      <c r="S155" s="49"/>
      <c r="T155" s="49"/>
      <c r="U155" s="49"/>
    </row>
    <row r="156" spans="2:21" s="53" customFormat="1" ht="12.75" customHeight="1" x14ac:dyDescent="0.25">
      <c r="B156" s="1">
        <v>8110</v>
      </c>
      <c r="C156" s="1">
        <v>4162</v>
      </c>
      <c r="D156" s="5">
        <v>6</v>
      </c>
      <c r="E156" s="5">
        <v>2</v>
      </c>
      <c r="F156" s="3"/>
      <c r="G156" s="2" t="s">
        <v>17</v>
      </c>
      <c r="H156" s="55">
        <f t="shared" si="27"/>
        <v>77924</v>
      </c>
      <c r="I156" s="55">
        <f t="shared" si="27"/>
        <v>0</v>
      </c>
      <c r="J156" s="55">
        <f t="shared" si="27"/>
        <v>0</v>
      </c>
      <c r="K156" s="55">
        <f t="shared" si="27"/>
        <v>0</v>
      </c>
      <c r="L156" s="57">
        <f t="shared" si="23"/>
        <v>77924</v>
      </c>
      <c r="N156" s="49"/>
      <c r="O156" s="49"/>
      <c r="P156" s="49"/>
      <c r="Q156" s="49"/>
      <c r="R156" s="49"/>
      <c r="S156" s="49"/>
      <c r="T156" s="49"/>
      <c r="U156" s="49"/>
    </row>
    <row r="157" spans="2:21" s="53" customFormat="1" ht="12.75" customHeight="1" x14ac:dyDescent="0.25">
      <c r="B157" s="6">
        <v>8110</v>
      </c>
      <c r="C157" s="6">
        <v>4162</v>
      </c>
      <c r="D157" s="7">
        <v>6</v>
      </c>
      <c r="E157" s="7">
        <v>2</v>
      </c>
      <c r="F157" s="7">
        <v>1</v>
      </c>
      <c r="G157" s="8" t="s">
        <v>89</v>
      </c>
      <c r="H157" s="56">
        <v>77924</v>
      </c>
      <c r="I157" s="56">
        <v>0</v>
      </c>
      <c r="J157" s="56">
        <v>0</v>
      </c>
      <c r="K157" s="56">
        <v>0</v>
      </c>
      <c r="L157" s="54">
        <f t="shared" si="23"/>
        <v>77924</v>
      </c>
      <c r="N157" s="49"/>
      <c r="O157" s="49"/>
      <c r="P157" s="49"/>
      <c r="Q157" s="49"/>
      <c r="R157" s="49"/>
      <c r="S157" s="49"/>
      <c r="T157" s="49"/>
      <c r="U157" s="49"/>
    </row>
    <row r="158" spans="2:21" s="53" customFormat="1" ht="12.75" customHeight="1" x14ac:dyDescent="0.25">
      <c r="B158" s="1">
        <v>8110</v>
      </c>
      <c r="C158" s="1">
        <v>4163</v>
      </c>
      <c r="D158" s="3"/>
      <c r="E158" s="4"/>
      <c r="F158" s="4"/>
      <c r="G158" s="2" t="s">
        <v>90</v>
      </c>
      <c r="H158" s="55">
        <f t="shared" ref="H158:K159" si="28">SUM(H159)</f>
        <v>164171.21</v>
      </c>
      <c r="I158" s="55">
        <f t="shared" si="28"/>
        <v>0</v>
      </c>
      <c r="J158" s="55">
        <f t="shared" si="28"/>
        <v>0</v>
      </c>
      <c r="K158" s="55">
        <f t="shared" si="28"/>
        <v>0</v>
      </c>
      <c r="L158" s="57">
        <f t="shared" si="23"/>
        <v>164171.21</v>
      </c>
      <c r="N158" s="49"/>
      <c r="O158" s="49"/>
      <c r="P158" s="49"/>
      <c r="Q158" s="49"/>
      <c r="R158" s="49"/>
      <c r="S158" s="49"/>
      <c r="T158" s="49"/>
      <c r="U158" s="49"/>
    </row>
    <row r="159" spans="2:21" s="53" customFormat="1" ht="12.75" customHeight="1" x14ac:dyDescent="0.25">
      <c r="B159" s="1">
        <v>8110</v>
      </c>
      <c r="C159" s="1">
        <v>4163</v>
      </c>
      <c r="D159" s="5">
        <v>6</v>
      </c>
      <c r="E159" s="5"/>
      <c r="F159" s="3"/>
      <c r="G159" s="2" t="s">
        <v>90</v>
      </c>
      <c r="H159" s="55">
        <f t="shared" si="28"/>
        <v>164171.21</v>
      </c>
      <c r="I159" s="55">
        <f t="shared" si="28"/>
        <v>0</v>
      </c>
      <c r="J159" s="55">
        <f t="shared" si="28"/>
        <v>0</v>
      </c>
      <c r="K159" s="55">
        <f t="shared" si="28"/>
        <v>0</v>
      </c>
      <c r="L159" s="57">
        <f t="shared" si="23"/>
        <v>164171.21</v>
      </c>
      <c r="N159" s="49"/>
      <c r="O159" s="49"/>
      <c r="P159" s="49"/>
      <c r="Q159" s="49"/>
      <c r="R159" s="49"/>
      <c r="S159" s="49"/>
      <c r="T159" s="49"/>
      <c r="U159" s="49"/>
    </row>
    <row r="160" spans="2:21" s="53" customFormat="1" ht="12.75" customHeight="1" x14ac:dyDescent="0.25">
      <c r="B160" s="1">
        <v>8110</v>
      </c>
      <c r="C160" s="1">
        <v>4163</v>
      </c>
      <c r="D160" s="5">
        <v>6</v>
      </c>
      <c r="E160" s="5">
        <v>3</v>
      </c>
      <c r="F160" s="3"/>
      <c r="G160" s="2" t="s">
        <v>90</v>
      </c>
      <c r="H160" s="55">
        <f>SUM(H161:H162)</f>
        <v>164171.21</v>
      </c>
      <c r="I160" s="55">
        <f>SUM(I161:I162)</f>
        <v>0</v>
      </c>
      <c r="J160" s="55">
        <f>SUM(J161:J162)</f>
        <v>0</v>
      </c>
      <c r="K160" s="55">
        <f>SUM(K161:K162)</f>
        <v>0</v>
      </c>
      <c r="L160" s="57">
        <f t="shared" si="23"/>
        <v>164171.21</v>
      </c>
      <c r="N160" s="49"/>
      <c r="O160" s="49"/>
      <c r="P160" s="49"/>
      <c r="Q160" s="49"/>
      <c r="R160" s="49"/>
      <c r="S160" s="49"/>
      <c r="T160" s="49"/>
      <c r="U160" s="49"/>
    </row>
    <row r="161" spans="2:21" s="53" customFormat="1" ht="12.75" customHeight="1" x14ac:dyDescent="0.25">
      <c r="B161" s="6">
        <v>8110</v>
      </c>
      <c r="C161" s="6">
        <v>4163</v>
      </c>
      <c r="D161" s="7">
        <v>6</v>
      </c>
      <c r="E161" s="7">
        <v>3</v>
      </c>
      <c r="F161" s="7">
        <v>1</v>
      </c>
      <c r="G161" s="8" t="s">
        <v>91</v>
      </c>
      <c r="H161" s="56">
        <v>164171.21</v>
      </c>
      <c r="I161" s="56">
        <v>0</v>
      </c>
      <c r="J161" s="56">
        <v>0</v>
      </c>
      <c r="K161" s="56">
        <v>0</v>
      </c>
      <c r="L161" s="54">
        <f t="shared" si="23"/>
        <v>164171.21</v>
      </c>
      <c r="N161" s="49"/>
      <c r="O161" s="49"/>
      <c r="P161" s="49"/>
      <c r="Q161" s="49"/>
      <c r="R161" s="49"/>
      <c r="S161" s="49"/>
      <c r="T161" s="49"/>
      <c r="U161" s="49"/>
    </row>
    <row r="162" spans="2:21" s="53" customFormat="1" ht="12.75" customHeight="1" x14ac:dyDescent="0.25">
      <c r="B162" s="6">
        <v>8110</v>
      </c>
      <c r="C162" s="6">
        <v>4163</v>
      </c>
      <c r="D162" s="7">
        <v>6</v>
      </c>
      <c r="E162" s="7">
        <v>3</v>
      </c>
      <c r="F162" s="7">
        <v>2</v>
      </c>
      <c r="G162" s="8" t="s">
        <v>92</v>
      </c>
      <c r="H162" s="56">
        <v>0</v>
      </c>
      <c r="I162" s="56">
        <v>0</v>
      </c>
      <c r="J162" s="56">
        <v>0</v>
      </c>
      <c r="K162" s="56">
        <v>0</v>
      </c>
      <c r="L162" s="54">
        <f t="shared" si="23"/>
        <v>0</v>
      </c>
      <c r="N162" s="49"/>
      <c r="O162" s="49"/>
      <c r="P162" s="49"/>
      <c r="Q162" s="49"/>
      <c r="R162" s="49"/>
      <c r="S162" s="49"/>
      <c r="T162" s="49"/>
      <c r="U162" s="49"/>
    </row>
    <row r="163" spans="2:21" s="53" customFormat="1" ht="12.75" customHeight="1" x14ac:dyDescent="0.25">
      <c r="B163" s="1">
        <v>8110</v>
      </c>
      <c r="C163" s="1">
        <v>4164</v>
      </c>
      <c r="D163" s="3"/>
      <c r="E163" s="4"/>
      <c r="F163" s="4"/>
      <c r="G163" s="2" t="s">
        <v>93</v>
      </c>
      <c r="H163" s="55">
        <f t="shared" ref="H163:K165" si="29">SUM(H164)</f>
        <v>754154.11</v>
      </c>
      <c r="I163" s="55">
        <f t="shared" si="29"/>
        <v>5537.66</v>
      </c>
      <c r="J163" s="55">
        <f t="shared" si="29"/>
        <v>0</v>
      </c>
      <c r="K163" s="55">
        <f t="shared" si="29"/>
        <v>0</v>
      </c>
      <c r="L163" s="57">
        <f t="shared" si="23"/>
        <v>759691.77</v>
      </c>
      <c r="N163" s="49"/>
      <c r="O163" s="49"/>
      <c r="P163" s="49"/>
      <c r="Q163" s="49"/>
      <c r="R163" s="49"/>
      <c r="S163" s="49"/>
      <c r="T163" s="49"/>
      <c r="U163" s="49"/>
    </row>
    <row r="164" spans="2:21" s="53" customFormat="1" ht="12.75" customHeight="1" x14ac:dyDescent="0.25">
      <c r="B164" s="1">
        <v>8110</v>
      </c>
      <c r="C164" s="1">
        <v>4164</v>
      </c>
      <c r="D164" s="5">
        <v>6</v>
      </c>
      <c r="E164" s="5"/>
      <c r="F164" s="5"/>
      <c r="G164" s="2" t="s">
        <v>93</v>
      </c>
      <c r="H164" s="55">
        <f t="shared" si="29"/>
        <v>754154.11</v>
      </c>
      <c r="I164" s="55">
        <f t="shared" si="29"/>
        <v>5537.66</v>
      </c>
      <c r="J164" s="55">
        <f t="shared" si="29"/>
        <v>0</v>
      </c>
      <c r="K164" s="55">
        <f t="shared" si="29"/>
        <v>0</v>
      </c>
      <c r="L164" s="57">
        <f t="shared" si="23"/>
        <v>759691.77</v>
      </c>
      <c r="N164" s="49"/>
      <c r="O164" s="49"/>
      <c r="P164" s="49"/>
      <c r="Q164" s="49"/>
      <c r="R164" s="49"/>
      <c r="S164" s="49"/>
      <c r="T164" s="49"/>
      <c r="U164" s="49"/>
    </row>
    <row r="165" spans="2:21" s="53" customFormat="1" ht="12.75" customHeight="1" x14ac:dyDescent="0.25">
      <c r="B165" s="1">
        <v>8110</v>
      </c>
      <c r="C165" s="1">
        <v>4164</v>
      </c>
      <c r="D165" s="5">
        <v>6</v>
      </c>
      <c r="E165" s="5">
        <v>4</v>
      </c>
      <c r="F165" s="5"/>
      <c r="G165" s="2" t="s">
        <v>93</v>
      </c>
      <c r="H165" s="55">
        <f t="shared" si="29"/>
        <v>754154.11</v>
      </c>
      <c r="I165" s="55">
        <f t="shared" si="29"/>
        <v>5537.66</v>
      </c>
      <c r="J165" s="55">
        <f t="shared" si="29"/>
        <v>0</v>
      </c>
      <c r="K165" s="55">
        <f t="shared" si="29"/>
        <v>0</v>
      </c>
      <c r="L165" s="57">
        <f t="shared" si="23"/>
        <v>759691.77</v>
      </c>
      <c r="N165" s="49"/>
      <c r="O165" s="49"/>
      <c r="P165" s="49"/>
      <c r="Q165" s="49"/>
      <c r="R165" s="49"/>
      <c r="S165" s="49"/>
      <c r="T165" s="49"/>
      <c r="U165" s="49"/>
    </row>
    <row r="166" spans="2:21" s="53" customFormat="1" ht="12.75" customHeight="1" x14ac:dyDescent="0.25">
      <c r="B166" s="6">
        <v>8110</v>
      </c>
      <c r="C166" s="6">
        <v>4164</v>
      </c>
      <c r="D166" s="7">
        <v>6</v>
      </c>
      <c r="E166" s="7">
        <v>4</v>
      </c>
      <c r="F166" s="7">
        <v>1</v>
      </c>
      <c r="G166" s="8" t="s">
        <v>93</v>
      </c>
      <c r="H166" s="56">
        <v>754154.11</v>
      </c>
      <c r="I166" s="56">
        <v>5537.66</v>
      </c>
      <c r="J166" s="56">
        <v>0</v>
      </c>
      <c r="K166" s="56">
        <v>0</v>
      </c>
      <c r="L166" s="54">
        <f t="shared" si="23"/>
        <v>759691.77</v>
      </c>
      <c r="N166" s="49"/>
      <c r="O166" s="49"/>
      <c r="P166" s="49"/>
      <c r="Q166" s="49"/>
      <c r="R166" s="49"/>
      <c r="S166" s="49"/>
      <c r="T166" s="49"/>
      <c r="U166" s="49"/>
    </row>
    <row r="167" spans="2:21" s="53" customFormat="1" ht="12.75" customHeight="1" x14ac:dyDescent="0.25">
      <c r="B167" s="1">
        <v>8110</v>
      </c>
      <c r="C167" s="1">
        <v>4165</v>
      </c>
      <c r="D167" s="3"/>
      <c r="E167" s="4"/>
      <c r="F167" s="4"/>
      <c r="G167" s="2" t="s">
        <v>94</v>
      </c>
      <c r="H167" s="55">
        <f t="shared" ref="H167:K168" si="30">SUM(H168)</f>
        <v>0</v>
      </c>
      <c r="I167" s="55">
        <f t="shared" si="30"/>
        <v>0</v>
      </c>
      <c r="J167" s="55">
        <f t="shared" si="30"/>
        <v>0</v>
      </c>
      <c r="K167" s="55">
        <f t="shared" si="30"/>
        <v>0</v>
      </c>
      <c r="L167" s="57">
        <f t="shared" si="23"/>
        <v>0</v>
      </c>
      <c r="N167" s="49"/>
      <c r="O167" s="49"/>
      <c r="P167" s="49"/>
      <c r="Q167" s="49"/>
      <c r="R167" s="49"/>
      <c r="S167" s="49"/>
      <c r="T167" s="49"/>
      <c r="U167" s="49"/>
    </row>
    <row r="168" spans="2:21" s="53" customFormat="1" ht="12.75" customHeight="1" x14ac:dyDescent="0.25">
      <c r="B168" s="1">
        <v>8110</v>
      </c>
      <c r="C168" s="1">
        <v>4165</v>
      </c>
      <c r="D168" s="5">
        <v>6</v>
      </c>
      <c r="E168" s="5"/>
      <c r="F168" s="3"/>
      <c r="G168" s="2" t="s">
        <v>94</v>
      </c>
      <c r="H168" s="55">
        <f t="shared" si="30"/>
        <v>0</v>
      </c>
      <c r="I168" s="55">
        <f t="shared" si="30"/>
        <v>0</v>
      </c>
      <c r="J168" s="55">
        <f t="shared" si="30"/>
        <v>0</v>
      </c>
      <c r="K168" s="55">
        <f t="shared" si="30"/>
        <v>0</v>
      </c>
      <c r="L168" s="57">
        <f t="shared" si="23"/>
        <v>0</v>
      </c>
      <c r="N168" s="49"/>
      <c r="O168" s="49"/>
      <c r="P168" s="49"/>
      <c r="Q168" s="49"/>
      <c r="R168" s="49"/>
      <c r="S168" s="49"/>
      <c r="T168" s="49"/>
      <c r="U168" s="49"/>
    </row>
    <row r="169" spans="2:21" s="53" customFormat="1" ht="12.75" customHeight="1" x14ac:dyDescent="0.25">
      <c r="B169" s="6">
        <v>8110</v>
      </c>
      <c r="C169" s="6">
        <v>4165</v>
      </c>
      <c r="D169" s="7">
        <v>6</v>
      </c>
      <c r="E169" s="7">
        <v>5</v>
      </c>
      <c r="F169" s="9"/>
      <c r="G169" s="8" t="s">
        <v>94</v>
      </c>
      <c r="H169" s="56"/>
      <c r="I169" s="56"/>
      <c r="J169" s="56"/>
      <c r="K169" s="56"/>
      <c r="L169" s="54">
        <f t="shared" si="23"/>
        <v>0</v>
      </c>
      <c r="N169" s="49"/>
      <c r="O169" s="49"/>
      <c r="P169" s="49"/>
      <c r="Q169" s="49"/>
      <c r="R169" s="49"/>
      <c r="S169" s="49"/>
      <c r="T169" s="49"/>
      <c r="U169" s="49"/>
    </row>
    <row r="170" spans="2:21" s="53" customFormat="1" ht="20.25" customHeight="1" x14ac:dyDescent="0.25">
      <c r="B170" s="1">
        <v>8110</v>
      </c>
      <c r="C170" s="1">
        <v>4166</v>
      </c>
      <c r="D170" s="3"/>
      <c r="E170" s="4"/>
      <c r="F170" s="4"/>
      <c r="G170" s="2" t="s">
        <v>95</v>
      </c>
      <c r="H170" s="55">
        <f t="shared" ref="H170:K171" si="31">SUM(H171)</f>
        <v>0</v>
      </c>
      <c r="I170" s="55">
        <f t="shared" si="31"/>
        <v>0</v>
      </c>
      <c r="J170" s="55">
        <f t="shared" si="31"/>
        <v>0</v>
      </c>
      <c r="K170" s="55">
        <f t="shared" si="31"/>
        <v>0</v>
      </c>
      <c r="L170" s="57">
        <f t="shared" si="23"/>
        <v>0</v>
      </c>
      <c r="N170" s="49"/>
      <c r="O170" s="49"/>
      <c r="P170" s="49"/>
      <c r="Q170" s="49"/>
      <c r="R170" s="49"/>
      <c r="S170" s="49"/>
      <c r="T170" s="49"/>
      <c r="U170" s="49"/>
    </row>
    <row r="171" spans="2:21" s="53" customFormat="1" ht="20.25" customHeight="1" x14ac:dyDescent="0.25">
      <c r="B171" s="1">
        <v>8110</v>
      </c>
      <c r="C171" s="1">
        <v>4166</v>
      </c>
      <c r="D171" s="5">
        <v>6</v>
      </c>
      <c r="E171" s="5"/>
      <c r="F171" s="3"/>
      <c r="G171" s="2" t="s">
        <v>95</v>
      </c>
      <c r="H171" s="55">
        <f t="shared" si="31"/>
        <v>0</v>
      </c>
      <c r="I171" s="55">
        <f t="shared" si="31"/>
        <v>0</v>
      </c>
      <c r="J171" s="55">
        <f t="shared" si="31"/>
        <v>0</v>
      </c>
      <c r="K171" s="55">
        <f t="shared" si="31"/>
        <v>0</v>
      </c>
      <c r="L171" s="57">
        <f t="shared" si="23"/>
        <v>0</v>
      </c>
      <c r="N171" s="49"/>
      <c r="O171" s="49"/>
      <c r="P171" s="49"/>
      <c r="Q171" s="49"/>
      <c r="R171" s="49"/>
      <c r="S171" s="49"/>
      <c r="T171" s="49"/>
      <c r="U171" s="49"/>
    </row>
    <row r="172" spans="2:21" s="53" customFormat="1" ht="12.75" customHeight="1" x14ac:dyDescent="0.25">
      <c r="B172" s="6">
        <v>8110</v>
      </c>
      <c r="C172" s="6">
        <v>4166</v>
      </c>
      <c r="D172" s="7">
        <v>6</v>
      </c>
      <c r="E172" s="7">
        <v>6</v>
      </c>
      <c r="F172" s="9"/>
      <c r="G172" s="8" t="s">
        <v>95</v>
      </c>
      <c r="H172" s="56"/>
      <c r="I172" s="56"/>
      <c r="J172" s="56"/>
      <c r="K172" s="56"/>
      <c r="L172" s="54">
        <f t="shared" si="23"/>
        <v>0</v>
      </c>
      <c r="N172" s="49"/>
      <c r="O172" s="49"/>
      <c r="P172" s="49"/>
      <c r="Q172" s="49"/>
      <c r="R172" s="49"/>
      <c r="S172" s="49"/>
      <c r="T172" s="49"/>
      <c r="U172" s="49"/>
    </row>
    <row r="173" spans="2:21" s="53" customFormat="1" ht="12.75" customHeight="1" x14ac:dyDescent="0.25">
      <c r="B173" s="1">
        <v>8110</v>
      </c>
      <c r="C173" s="1">
        <v>4167</v>
      </c>
      <c r="D173" s="3"/>
      <c r="E173" s="4"/>
      <c r="F173" s="4"/>
      <c r="G173" s="2" t="s">
        <v>96</v>
      </c>
      <c r="H173" s="55">
        <f t="shared" ref="H173:K174" si="32">SUM(H174)</f>
        <v>0</v>
      </c>
      <c r="I173" s="55">
        <f t="shared" si="32"/>
        <v>0</v>
      </c>
      <c r="J173" s="55">
        <f t="shared" si="32"/>
        <v>0</v>
      </c>
      <c r="K173" s="55">
        <f t="shared" si="32"/>
        <v>0</v>
      </c>
      <c r="L173" s="57">
        <f t="shared" si="23"/>
        <v>0</v>
      </c>
      <c r="N173" s="49"/>
      <c r="O173" s="49"/>
      <c r="P173" s="49"/>
      <c r="Q173" s="49"/>
      <c r="R173" s="49"/>
      <c r="S173" s="49"/>
      <c r="T173" s="49"/>
      <c r="U173" s="49"/>
    </row>
    <row r="174" spans="2:21" s="53" customFormat="1" ht="12.75" customHeight="1" x14ac:dyDescent="0.25">
      <c r="B174" s="1">
        <v>8110</v>
      </c>
      <c r="C174" s="1">
        <v>4167</v>
      </c>
      <c r="D174" s="5">
        <v>6</v>
      </c>
      <c r="E174" s="5"/>
      <c r="F174" s="3"/>
      <c r="G174" s="2" t="s">
        <v>96</v>
      </c>
      <c r="H174" s="55">
        <f t="shared" si="32"/>
        <v>0</v>
      </c>
      <c r="I174" s="55">
        <f t="shared" si="32"/>
        <v>0</v>
      </c>
      <c r="J174" s="55">
        <f t="shared" si="32"/>
        <v>0</v>
      </c>
      <c r="K174" s="55">
        <f t="shared" si="32"/>
        <v>0</v>
      </c>
      <c r="L174" s="57">
        <f t="shared" si="23"/>
        <v>0</v>
      </c>
      <c r="N174" s="49"/>
      <c r="O174" s="49"/>
      <c r="P174" s="49"/>
      <c r="Q174" s="49"/>
      <c r="R174" s="49"/>
      <c r="S174" s="49"/>
      <c r="T174" s="49"/>
      <c r="U174" s="49"/>
    </row>
    <row r="175" spans="2:21" s="53" customFormat="1" ht="12.75" customHeight="1" x14ac:dyDescent="0.25">
      <c r="B175" s="6">
        <v>8110</v>
      </c>
      <c r="C175" s="6">
        <v>4167</v>
      </c>
      <c r="D175" s="7">
        <v>6</v>
      </c>
      <c r="E175" s="7">
        <v>7</v>
      </c>
      <c r="F175" s="9"/>
      <c r="G175" s="8" t="s">
        <v>96</v>
      </c>
      <c r="H175" s="56"/>
      <c r="I175" s="56"/>
      <c r="J175" s="56"/>
      <c r="K175" s="56"/>
      <c r="L175" s="54">
        <f t="shared" si="23"/>
        <v>0</v>
      </c>
      <c r="N175" s="49"/>
      <c r="O175" s="49"/>
      <c r="P175" s="49"/>
      <c r="Q175" s="49"/>
      <c r="R175" s="49"/>
      <c r="S175" s="49"/>
      <c r="T175" s="49"/>
      <c r="U175" s="49"/>
    </row>
    <row r="176" spans="2:21" s="53" customFormat="1" ht="12.75" customHeight="1" x14ac:dyDescent="0.25">
      <c r="B176" s="1">
        <v>8110</v>
      </c>
      <c r="C176" s="1">
        <v>4168</v>
      </c>
      <c r="D176" s="3"/>
      <c r="E176" s="4"/>
      <c r="F176" s="4"/>
      <c r="G176" s="2" t="s">
        <v>97</v>
      </c>
      <c r="H176" s="55">
        <f t="shared" ref="H176:K177" si="33">SUM(H177)</f>
        <v>0</v>
      </c>
      <c r="I176" s="55">
        <f t="shared" si="33"/>
        <v>0</v>
      </c>
      <c r="J176" s="55">
        <f t="shared" si="33"/>
        <v>0</v>
      </c>
      <c r="K176" s="55">
        <f t="shared" si="33"/>
        <v>0</v>
      </c>
      <c r="L176" s="57">
        <f t="shared" si="23"/>
        <v>0</v>
      </c>
      <c r="N176" s="49"/>
      <c r="O176" s="49"/>
      <c r="P176" s="49"/>
      <c r="Q176" s="49"/>
      <c r="R176" s="49"/>
      <c r="S176" s="49"/>
      <c r="T176" s="49"/>
      <c r="U176" s="49"/>
    </row>
    <row r="177" spans="2:21" s="53" customFormat="1" ht="12.75" customHeight="1" x14ac:dyDescent="0.25">
      <c r="B177" s="1">
        <v>8110</v>
      </c>
      <c r="C177" s="1">
        <v>4168</v>
      </c>
      <c r="D177" s="5">
        <v>6</v>
      </c>
      <c r="E177" s="5"/>
      <c r="F177" s="3"/>
      <c r="G177" s="2" t="s">
        <v>97</v>
      </c>
      <c r="H177" s="55">
        <f t="shared" si="33"/>
        <v>0</v>
      </c>
      <c r="I177" s="55">
        <f t="shared" si="33"/>
        <v>0</v>
      </c>
      <c r="J177" s="55">
        <f t="shared" si="33"/>
        <v>0</v>
      </c>
      <c r="K177" s="55">
        <f t="shared" si="33"/>
        <v>0</v>
      </c>
      <c r="L177" s="57">
        <f t="shared" si="23"/>
        <v>0</v>
      </c>
      <c r="N177" s="49"/>
      <c r="O177" s="49"/>
      <c r="P177" s="49"/>
      <c r="Q177" s="49"/>
      <c r="R177" s="49"/>
      <c r="S177" s="49"/>
      <c r="T177" s="49"/>
      <c r="U177" s="49"/>
    </row>
    <row r="178" spans="2:21" s="53" customFormat="1" ht="12.75" customHeight="1" x14ac:dyDescent="0.25">
      <c r="B178" s="1">
        <v>8110</v>
      </c>
      <c r="C178" s="1">
        <v>4168</v>
      </c>
      <c r="D178" s="5">
        <v>6</v>
      </c>
      <c r="E178" s="5">
        <v>8</v>
      </c>
      <c r="F178" s="3"/>
      <c r="G178" s="2" t="s">
        <v>97</v>
      </c>
      <c r="H178" s="55">
        <f>SUM(H179:H182)</f>
        <v>0</v>
      </c>
      <c r="I178" s="55">
        <f>SUM(I179:I182)</f>
        <v>0</v>
      </c>
      <c r="J178" s="55">
        <f>SUM(J179:J182)</f>
        <v>0</v>
      </c>
      <c r="K178" s="55">
        <f>SUM(K179:K182)</f>
        <v>0</v>
      </c>
      <c r="L178" s="57">
        <f t="shared" si="23"/>
        <v>0</v>
      </c>
      <c r="N178" s="49"/>
      <c r="O178" s="49"/>
      <c r="P178" s="49"/>
      <c r="Q178" s="49"/>
      <c r="R178" s="49"/>
      <c r="S178" s="49"/>
      <c r="T178" s="49"/>
      <c r="U178" s="49"/>
    </row>
    <row r="179" spans="2:21" s="53" customFormat="1" ht="12.75" customHeight="1" x14ac:dyDescent="0.25">
      <c r="B179" s="6">
        <v>8110</v>
      </c>
      <c r="C179" s="6">
        <v>4168</v>
      </c>
      <c r="D179" s="7">
        <v>6</v>
      </c>
      <c r="E179" s="7">
        <v>8</v>
      </c>
      <c r="F179" s="7">
        <v>1</v>
      </c>
      <c r="G179" s="8" t="s">
        <v>17</v>
      </c>
      <c r="H179" s="56">
        <v>0</v>
      </c>
      <c r="I179" s="56">
        <v>0</v>
      </c>
      <c r="J179" s="56">
        <v>0</v>
      </c>
      <c r="K179" s="56">
        <v>0</v>
      </c>
      <c r="L179" s="54">
        <f t="shared" si="23"/>
        <v>0</v>
      </c>
      <c r="N179" s="49"/>
      <c r="O179" s="49"/>
      <c r="P179" s="49"/>
      <c r="Q179" s="49"/>
      <c r="R179" s="49"/>
      <c r="S179" s="49"/>
      <c r="T179" s="49"/>
      <c r="U179" s="49"/>
    </row>
    <row r="180" spans="2:21" s="53" customFormat="1" ht="12.75" customHeight="1" x14ac:dyDescent="0.25">
      <c r="B180" s="6">
        <v>8110</v>
      </c>
      <c r="C180" s="6">
        <v>4168</v>
      </c>
      <c r="D180" s="7">
        <v>6</v>
      </c>
      <c r="E180" s="7">
        <v>8</v>
      </c>
      <c r="F180" s="7">
        <v>2</v>
      </c>
      <c r="G180" s="8" t="s">
        <v>18</v>
      </c>
      <c r="H180" s="56">
        <v>0</v>
      </c>
      <c r="I180" s="56">
        <v>0</v>
      </c>
      <c r="J180" s="56">
        <v>0</v>
      </c>
      <c r="K180" s="56">
        <v>0</v>
      </c>
      <c r="L180" s="54">
        <f t="shared" si="23"/>
        <v>0</v>
      </c>
      <c r="N180" s="49"/>
      <c r="O180" s="49"/>
      <c r="P180" s="49"/>
      <c r="Q180" s="49"/>
      <c r="R180" s="49"/>
      <c r="S180" s="49"/>
      <c r="T180" s="49"/>
      <c r="U180" s="49"/>
    </row>
    <row r="181" spans="2:21" s="53" customFormat="1" ht="12.75" customHeight="1" x14ac:dyDescent="0.25">
      <c r="B181" s="6">
        <v>8110</v>
      </c>
      <c r="C181" s="6">
        <v>4168</v>
      </c>
      <c r="D181" s="7">
        <v>6</v>
      </c>
      <c r="E181" s="7">
        <v>8</v>
      </c>
      <c r="F181" s="7">
        <v>3</v>
      </c>
      <c r="G181" s="8" t="s">
        <v>19</v>
      </c>
      <c r="H181" s="56">
        <v>0</v>
      </c>
      <c r="I181" s="56">
        <v>0</v>
      </c>
      <c r="J181" s="56">
        <v>0</v>
      </c>
      <c r="K181" s="56">
        <v>0</v>
      </c>
      <c r="L181" s="54">
        <f t="shared" si="23"/>
        <v>0</v>
      </c>
      <c r="N181" s="49"/>
      <c r="O181" s="49"/>
      <c r="P181" s="49"/>
      <c r="Q181" s="49"/>
      <c r="R181" s="49"/>
      <c r="S181" s="49"/>
      <c r="T181" s="49"/>
      <c r="U181" s="49"/>
    </row>
    <row r="182" spans="2:21" s="53" customFormat="1" ht="12.75" customHeight="1" x14ac:dyDescent="0.25">
      <c r="B182" s="6">
        <v>8110</v>
      </c>
      <c r="C182" s="6">
        <v>4168</v>
      </c>
      <c r="D182" s="7">
        <v>6</v>
      </c>
      <c r="E182" s="7">
        <v>8</v>
      </c>
      <c r="F182" s="7">
        <v>4</v>
      </c>
      <c r="G182" s="8" t="s">
        <v>98</v>
      </c>
      <c r="H182" s="56">
        <v>0</v>
      </c>
      <c r="I182" s="56">
        <v>0</v>
      </c>
      <c r="J182" s="56">
        <v>0</v>
      </c>
      <c r="K182" s="56">
        <v>0</v>
      </c>
      <c r="L182" s="54">
        <f t="shared" si="23"/>
        <v>0</v>
      </c>
      <c r="N182" s="49"/>
      <c r="O182" s="49"/>
      <c r="P182" s="49"/>
      <c r="Q182" s="49"/>
      <c r="R182" s="49"/>
      <c r="S182" s="49"/>
      <c r="T182" s="49"/>
      <c r="U182" s="49"/>
    </row>
    <row r="183" spans="2:21" s="53" customFormat="1" ht="12.75" customHeight="1" x14ac:dyDescent="0.25">
      <c r="B183" s="1">
        <v>8110</v>
      </c>
      <c r="C183" s="1">
        <v>4169</v>
      </c>
      <c r="D183" s="3"/>
      <c r="E183" s="4"/>
      <c r="F183" s="4"/>
      <c r="G183" s="2" t="s">
        <v>99</v>
      </c>
      <c r="H183" s="55">
        <f>SUM(H186:H188)</f>
        <v>2284.63</v>
      </c>
      <c r="I183" s="55">
        <f>SUM(I186:I188)</f>
        <v>1622.9</v>
      </c>
      <c r="J183" s="55">
        <f>SUM(J186:J188)</f>
        <v>0</v>
      </c>
      <c r="K183" s="55">
        <f>SUM(K186:K188)</f>
        <v>0</v>
      </c>
      <c r="L183" s="57">
        <f t="shared" si="23"/>
        <v>3907.53</v>
      </c>
      <c r="N183" s="49"/>
      <c r="O183" s="49"/>
      <c r="P183" s="49"/>
      <c r="Q183" s="49"/>
      <c r="R183" s="49"/>
      <c r="S183" s="49"/>
      <c r="T183" s="49"/>
      <c r="U183" s="49"/>
    </row>
    <row r="184" spans="2:21" s="53" customFormat="1" ht="12.75" customHeight="1" x14ac:dyDescent="0.25">
      <c r="B184" s="1">
        <v>8110</v>
      </c>
      <c r="C184" s="1">
        <v>4169</v>
      </c>
      <c r="D184" s="5">
        <v>6</v>
      </c>
      <c r="E184" s="5"/>
      <c r="F184" s="3"/>
      <c r="G184" s="2" t="s">
        <v>99</v>
      </c>
      <c r="H184" s="55">
        <f>SUM(H186:H188)</f>
        <v>2284.63</v>
      </c>
      <c r="I184" s="55">
        <f>SUM(I186:I188)</f>
        <v>1622.9</v>
      </c>
      <c r="J184" s="55">
        <f>SUM(J186:J188)</f>
        <v>0</v>
      </c>
      <c r="K184" s="55">
        <f>SUM(K186:K188)</f>
        <v>0</v>
      </c>
      <c r="L184" s="57">
        <f t="shared" si="23"/>
        <v>3907.53</v>
      </c>
      <c r="N184" s="49"/>
      <c r="O184" s="49"/>
      <c r="P184" s="49"/>
      <c r="Q184" s="49"/>
      <c r="R184" s="49"/>
      <c r="S184" s="49"/>
      <c r="T184" s="49"/>
      <c r="U184" s="49"/>
    </row>
    <row r="185" spans="2:21" s="53" customFormat="1" ht="12.75" customHeight="1" x14ac:dyDescent="0.25">
      <c r="B185" s="1">
        <v>8110</v>
      </c>
      <c r="C185" s="1">
        <v>4169</v>
      </c>
      <c r="D185" s="5">
        <v>6</v>
      </c>
      <c r="E185" s="5">
        <v>9</v>
      </c>
      <c r="F185" s="3"/>
      <c r="G185" s="2" t="s">
        <v>99</v>
      </c>
      <c r="H185" s="55">
        <f>SUM(H186:H188)</f>
        <v>2284.63</v>
      </c>
      <c r="I185" s="55">
        <f>SUM(I186:I188)</f>
        <v>1622.9</v>
      </c>
      <c r="J185" s="55">
        <f>SUM(J186:J188)</f>
        <v>0</v>
      </c>
      <c r="K185" s="55">
        <f>SUM(K186:K188)</f>
        <v>0</v>
      </c>
      <c r="L185" s="57">
        <f t="shared" si="23"/>
        <v>3907.53</v>
      </c>
      <c r="N185" s="49"/>
      <c r="O185" s="49"/>
      <c r="P185" s="49"/>
      <c r="Q185" s="49"/>
      <c r="R185" s="49"/>
      <c r="S185" s="49"/>
      <c r="T185" s="49"/>
      <c r="U185" s="49"/>
    </row>
    <row r="186" spans="2:21" s="53" customFormat="1" ht="12.75" customHeight="1" x14ac:dyDescent="0.25">
      <c r="B186" s="6">
        <v>8110</v>
      </c>
      <c r="C186" s="6">
        <v>4169</v>
      </c>
      <c r="D186" s="7">
        <v>6</v>
      </c>
      <c r="E186" s="7">
        <v>9</v>
      </c>
      <c r="F186" s="7">
        <v>1</v>
      </c>
      <c r="G186" s="8" t="s">
        <v>100</v>
      </c>
      <c r="H186" s="56">
        <v>0</v>
      </c>
      <c r="I186" s="56">
        <v>0</v>
      </c>
      <c r="J186" s="56">
        <v>0</v>
      </c>
      <c r="K186" s="56">
        <v>0</v>
      </c>
      <c r="L186" s="54">
        <f t="shared" si="23"/>
        <v>0</v>
      </c>
      <c r="N186" s="49"/>
      <c r="O186" s="49"/>
      <c r="P186" s="49"/>
      <c r="Q186" s="49"/>
      <c r="R186" s="49"/>
      <c r="S186" s="49"/>
      <c r="T186" s="49"/>
      <c r="U186" s="49"/>
    </row>
    <row r="187" spans="2:21" s="53" customFormat="1" ht="12.75" customHeight="1" x14ac:dyDescent="0.25">
      <c r="B187" s="6">
        <v>8110</v>
      </c>
      <c r="C187" s="6">
        <v>4169</v>
      </c>
      <c r="D187" s="7">
        <v>6</v>
      </c>
      <c r="E187" s="7">
        <v>9</v>
      </c>
      <c r="F187" s="7">
        <v>2</v>
      </c>
      <c r="G187" s="8" t="s">
        <v>101</v>
      </c>
      <c r="H187" s="56">
        <v>0</v>
      </c>
      <c r="I187" s="56">
        <v>1622.9</v>
      </c>
      <c r="J187" s="56">
        <v>0</v>
      </c>
      <c r="K187" s="56">
        <v>0</v>
      </c>
      <c r="L187" s="54">
        <f t="shared" si="23"/>
        <v>1622.9</v>
      </c>
      <c r="N187" s="49"/>
      <c r="O187" s="49"/>
      <c r="P187" s="49"/>
      <c r="Q187" s="49"/>
      <c r="R187" s="49"/>
      <c r="S187" s="49"/>
      <c r="T187" s="49"/>
      <c r="U187" s="49"/>
    </row>
    <row r="188" spans="2:21" s="53" customFormat="1" ht="12.75" customHeight="1" x14ac:dyDescent="0.25">
      <c r="B188" s="6">
        <v>8110</v>
      </c>
      <c r="C188" s="6">
        <v>4169</v>
      </c>
      <c r="D188" s="7">
        <v>6</v>
      </c>
      <c r="E188" s="7">
        <v>9</v>
      </c>
      <c r="F188" s="7">
        <v>3</v>
      </c>
      <c r="G188" s="8" t="s">
        <v>102</v>
      </c>
      <c r="H188" s="56">
        <v>2284.63</v>
      </c>
      <c r="I188" s="56">
        <v>0</v>
      </c>
      <c r="J188" s="56">
        <v>0</v>
      </c>
      <c r="K188" s="56">
        <v>0</v>
      </c>
      <c r="L188" s="54">
        <f t="shared" si="23"/>
        <v>2284.63</v>
      </c>
      <c r="N188" s="49"/>
      <c r="O188" s="49"/>
      <c r="P188" s="49"/>
      <c r="Q188" s="49"/>
      <c r="R188" s="49"/>
      <c r="S188" s="49"/>
      <c r="T188" s="49"/>
      <c r="U188" s="49"/>
    </row>
    <row r="189" spans="2:21" s="53" customFormat="1" ht="17.25" customHeight="1" x14ac:dyDescent="0.25">
      <c r="B189" s="59" t="s">
        <v>247</v>
      </c>
      <c r="C189" s="49"/>
      <c r="D189" s="60"/>
      <c r="E189" s="60"/>
      <c r="F189" s="60"/>
      <c r="G189" s="8"/>
      <c r="H189" s="55">
        <f>+H183+H176+H173+H170+H167+H163+H158+H154+H151</f>
        <v>998533.95</v>
      </c>
      <c r="I189" s="55">
        <f>+I183+I176+I173+I170+I167+I163+I158+I154+I151</f>
        <v>7160.5599999999995</v>
      </c>
      <c r="J189" s="55">
        <f>+J183+J176+J173+J170+J167+J163+J158+J154+J151</f>
        <v>0</v>
      </c>
      <c r="K189" s="55">
        <f>+K183+K176+K173+K170+K167+K163+K158+K154+K151</f>
        <v>0</v>
      </c>
      <c r="L189" s="54">
        <f t="shared" si="23"/>
        <v>1005694.51</v>
      </c>
      <c r="N189" s="49"/>
      <c r="O189" s="49"/>
      <c r="P189" s="49"/>
      <c r="Q189" s="49"/>
      <c r="R189" s="49"/>
      <c r="S189" s="49"/>
      <c r="T189" s="49"/>
      <c r="U189" s="49"/>
    </row>
    <row r="190" spans="2:21" s="53" customFormat="1" ht="13.5" customHeight="1" x14ac:dyDescent="0.25">
      <c r="B190" s="1">
        <v>8110</v>
      </c>
      <c r="C190" s="1">
        <v>4170</v>
      </c>
      <c r="D190" s="3"/>
      <c r="E190" s="4"/>
      <c r="F190" s="4"/>
      <c r="G190" s="11" t="s">
        <v>103</v>
      </c>
      <c r="H190" s="55">
        <f>+H191+H194+H197+H222</f>
        <v>0</v>
      </c>
      <c r="I190" s="55">
        <f>+I191+I194+I197+I222</f>
        <v>1380316.4</v>
      </c>
      <c r="J190" s="55">
        <f>+J191+J194+J197+J222</f>
        <v>0</v>
      </c>
      <c r="K190" s="55">
        <f>+K191+K194+K197+K222</f>
        <v>0</v>
      </c>
      <c r="L190" s="57">
        <f t="shared" si="23"/>
        <v>1380316.4</v>
      </c>
      <c r="N190" s="49"/>
      <c r="O190" s="49"/>
      <c r="P190" s="49"/>
      <c r="Q190" s="49"/>
      <c r="R190" s="49"/>
      <c r="S190" s="49"/>
      <c r="T190" s="49"/>
      <c r="U190" s="49"/>
    </row>
    <row r="191" spans="2:21" s="53" customFormat="1" ht="12.75" customHeight="1" x14ac:dyDescent="0.25">
      <c r="B191" s="1">
        <v>8110</v>
      </c>
      <c r="C191" s="1">
        <v>4171</v>
      </c>
      <c r="D191" s="3"/>
      <c r="E191" s="4"/>
      <c r="F191" s="4"/>
      <c r="G191" s="2" t="s">
        <v>104</v>
      </c>
      <c r="H191" s="55">
        <f t="shared" ref="H191:K192" si="34">SUM(H192)</f>
        <v>0</v>
      </c>
      <c r="I191" s="55">
        <f t="shared" si="34"/>
        <v>0</v>
      </c>
      <c r="J191" s="55">
        <f t="shared" si="34"/>
        <v>0</v>
      </c>
      <c r="K191" s="55">
        <f t="shared" si="34"/>
        <v>0</v>
      </c>
      <c r="L191" s="57">
        <f t="shared" si="23"/>
        <v>0</v>
      </c>
      <c r="N191" s="49"/>
      <c r="O191" s="49"/>
      <c r="P191" s="49"/>
      <c r="Q191" s="49"/>
      <c r="R191" s="49"/>
      <c r="S191" s="49"/>
      <c r="T191" s="49"/>
      <c r="U191" s="49"/>
    </row>
    <row r="192" spans="2:21" s="53" customFormat="1" ht="12.75" customHeight="1" x14ac:dyDescent="0.25">
      <c r="B192" s="1">
        <v>8110</v>
      </c>
      <c r="C192" s="1">
        <v>4171</v>
      </c>
      <c r="D192" s="5">
        <v>7</v>
      </c>
      <c r="E192" s="5"/>
      <c r="F192" s="3"/>
      <c r="G192" s="2" t="s">
        <v>104</v>
      </c>
      <c r="H192" s="55">
        <f t="shared" si="34"/>
        <v>0</v>
      </c>
      <c r="I192" s="55">
        <f t="shared" si="34"/>
        <v>0</v>
      </c>
      <c r="J192" s="55">
        <f t="shared" si="34"/>
        <v>0</v>
      </c>
      <c r="K192" s="55">
        <f t="shared" si="34"/>
        <v>0</v>
      </c>
      <c r="L192" s="57">
        <f t="shared" si="23"/>
        <v>0</v>
      </c>
      <c r="N192" s="49"/>
      <c r="O192" s="49"/>
      <c r="P192" s="49"/>
      <c r="Q192" s="49"/>
      <c r="R192" s="49"/>
      <c r="S192" s="49"/>
      <c r="T192" s="49"/>
      <c r="U192" s="49"/>
    </row>
    <row r="193" spans="2:21" s="53" customFormat="1" ht="12.75" customHeight="1" x14ac:dyDescent="0.25">
      <c r="B193" s="6">
        <v>8110</v>
      </c>
      <c r="C193" s="6">
        <v>4171</v>
      </c>
      <c r="D193" s="7">
        <v>7</v>
      </c>
      <c r="E193" s="7">
        <v>1</v>
      </c>
      <c r="F193" s="12"/>
      <c r="G193" s="8" t="s">
        <v>104</v>
      </c>
      <c r="H193" s="56"/>
      <c r="I193" s="56"/>
      <c r="J193" s="56"/>
      <c r="K193" s="56"/>
      <c r="L193" s="54">
        <f t="shared" si="23"/>
        <v>0</v>
      </c>
      <c r="N193" s="49"/>
      <c r="O193" s="49"/>
      <c r="P193" s="49"/>
      <c r="Q193" s="49"/>
      <c r="R193" s="49"/>
      <c r="S193" s="49"/>
      <c r="T193" s="49"/>
      <c r="U193" s="49"/>
    </row>
    <row r="194" spans="2:21" s="53" customFormat="1" ht="21.75" customHeight="1" x14ac:dyDescent="0.25">
      <c r="B194" s="1">
        <v>8110</v>
      </c>
      <c r="C194" s="1">
        <v>4172</v>
      </c>
      <c r="D194" s="3"/>
      <c r="E194" s="4"/>
      <c r="F194" s="4"/>
      <c r="G194" s="2" t="s">
        <v>105</v>
      </c>
      <c r="H194" s="55">
        <f t="shared" ref="H194:K195" si="35">SUM(H195)</f>
        <v>0</v>
      </c>
      <c r="I194" s="55">
        <f t="shared" si="35"/>
        <v>0</v>
      </c>
      <c r="J194" s="55">
        <f t="shared" si="35"/>
        <v>0</v>
      </c>
      <c r="K194" s="55">
        <f t="shared" si="35"/>
        <v>0</v>
      </c>
      <c r="L194" s="57">
        <f t="shared" si="23"/>
        <v>0</v>
      </c>
      <c r="N194" s="49"/>
      <c r="O194" s="49"/>
      <c r="P194" s="49"/>
      <c r="Q194" s="49"/>
      <c r="R194" s="49"/>
      <c r="S194" s="49"/>
      <c r="T194" s="49"/>
      <c r="U194" s="49"/>
    </row>
    <row r="195" spans="2:21" s="53" customFormat="1" ht="21.75" customHeight="1" x14ac:dyDescent="0.25">
      <c r="B195" s="1">
        <v>8110</v>
      </c>
      <c r="C195" s="1">
        <v>4172</v>
      </c>
      <c r="D195" s="5">
        <v>7</v>
      </c>
      <c r="E195" s="5"/>
      <c r="F195" s="62"/>
      <c r="G195" s="2" t="s">
        <v>105</v>
      </c>
      <c r="H195" s="55">
        <f t="shared" si="35"/>
        <v>0</v>
      </c>
      <c r="I195" s="55">
        <f t="shared" si="35"/>
        <v>0</v>
      </c>
      <c r="J195" s="55">
        <f t="shared" si="35"/>
        <v>0</v>
      </c>
      <c r="K195" s="55">
        <f t="shared" si="35"/>
        <v>0</v>
      </c>
      <c r="L195" s="57">
        <f t="shared" si="23"/>
        <v>0</v>
      </c>
      <c r="N195" s="49"/>
      <c r="O195" s="49"/>
      <c r="P195" s="49"/>
      <c r="Q195" s="49"/>
      <c r="R195" s="49"/>
      <c r="S195" s="49"/>
      <c r="T195" s="49"/>
      <c r="U195" s="49"/>
    </row>
    <row r="196" spans="2:21" s="53" customFormat="1" ht="18" customHeight="1" x14ac:dyDescent="0.25">
      <c r="B196" s="6">
        <v>8110</v>
      </c>
      <c r="C196" s="6">
        <v>4172</v>
      </c>
      <c r="D196" s="7">
        <v>7</v>
      </c>
      <c r="E196" s="7">
        <v>2</v>
      </c>
      <c r="F196" s="7"/>
      <c r="G196" s="8" t="s">
        <v>105</v>
      </c>
      <c r="H196" s="56"/>
      <c r="I196" s="56"/>
      <c r="J196" s="56"/>
      <c r="K196" s="56"/>
      <c r="L196" s="54">
        <f t="shared" si="23"/>
        <v>0</v>
      </c>
      <c r="N196" s="49"/>
      <c r="O196" s="49"/>
      <c r="P196" s="49"/>
      <c r="Q196" s="49"/>
      <c r="R196" s="49"/>
      <c r="S196" s="49"/>
      <c r="T196" s="49"/>
      <c r="U196" s="49"/>
    </row>
    <row r="197" spans="2:21" s="53" customFormat="1" ht="21.75" customHeight="1" x14ac:dyDescent="0.25">
      <c r="B197" s="1">
        <v>8110</v>
      </c>
      <c r="C197" s="1">
        <v>4173</v>
      </c>
      <c r="D197" s="3"/>
      <c r="E197" s="4"/>
      <c r="F197" s="4"/>
      <c r="G197" s="2" t="s">
        <v>106</v>
      </c>
      <c r="H197" s="55">
        <f t="shared" ref="H197:K198" si="36">SUM(H198)</f>
        <v>0</v>
      </c>
      <c r="I197" s="55">
        <f t="shared" si="36"/>
        <v>1380316.4</v>
      </c>
      <c r="J197" s="55">
        <f t="shared" si="36"/>
        <v>0</v>
      </c>
      <c r="K197" s="55">
        <f t="shared" si="36"/>
        <v>0</v>
      </c>
      <c r="L197" s="57">
        <f t="shared" si="23"/>
        <v>1380316.4</v>
      </c>
      <c r="N197" s="49"/>
      <c r="O197" s="49"/>
      <c r="P197" s="49"/>
      <c r="Q197" s="49"/>
      <c r="R197" s="49"/>
      <c r="S197" s="49"/>
      <c r="T197" s="49"/>
      <c r="U197" s="49"/>
    </row>
    <row r="198" spans="2:21" s="53" customFormat="1" ht="21.75" customHeight="1" x14ac:dyDescent="0.25">
      <c r="B198" s="1">
        <v>8110</v>
      </c>
      <c r="C198" s="1">
        <v>4173</v>
      </c>
      <c r="D198" s="5">
        <v>7</v>
      </c>
      <c r="E198" s="5"/>
      <c r="F198" s="3"/>
      <c r="G198" s="2" t="s">
        <v>106</v>
      </c>
      <c r="H198" s="55">
        <f t="shared" si="36"/>
        <v>0</v>
      </c>
      <c r="I198" s="55">
        <f t="shared" si="36"/>
        <v>1380316.4</v>
      </c>
      <c r="J198" s="55">
        <f t="shared" si="36"/>
        <v>0</v>
      </c>
      <c r="K198" s="55">
        <f t="shared" si="36"/>
        <v>0</v>
      </c>
      <c r="L198" s="57">
        <f t="shared" si="23"/>
        <v>1380316.4</v>
      </c>
      <c r="N198" s="49"/>
      <c r="O198" s="49"/>
      <c r="P198" s="49"/>
      <c r="Q198" s="49"/>
      <c r="R198" s="49"/>
      <c r="S198" s="49"/>
      <c r="T198" s="49"/>
      <c r="U198" s="49"/>
    </row>
    <row r="199" spans="2:21" s="53" customFormat="1" ht="21.75" customHeight="1" x14ac:dyDescent="0.25">
      <c r="B199" s="1">
        <v>8110</v>
      </c>
      <c r="C199" s="1">
        <v>4173</v>
      </c>
      <c r="D199" s="5">
        <v>7</v>
      </c>
      <c r="E199" s="5">
        <v>3</v>
      </c>
      <c r="F199" s="3"/>
      <c r="G199" s="2" t="s">
        <v>106</v>
      </c>
      <c r="H199" s="55">
        <f>SUM(H200:H221)</f>
        <v>0</v>
      </c>
      <c r="I199" s="55">
        <f>SUM(I200:I221)</f>
        <v>1380316.4</v>
      </c>
      <c r="J199" s="55">
        <f>SUM(J200:J221)</f>
        <v>0</v>
      </c>
      <c r="K199" s="55">
        <f>SUM(K200:K221)</f>
        <v>0</v>
      </c>
      <c r="L199" s="57">
        <f t="shared" si="23"/>
        <v>1380316.4</v>
      </c>
      <c r="N199" s="49"/>
      <c r="O199" s="49"/>
      <c r="P199" s="49"/>
      <c r="Q199" s="49"/>
      <c r="R199" s="49"/>
      <c r="S199" s="49"/>
      <c r="T199" s="49"/>
      <c r="U199" s="49"/>
    </row>
    <row r="200" spans="2:21" s="53" customFormat="1" ht="12.75" customHeight="1" x14ac:dyDescent="0.25">
      <c r="B200" s="6">
        <v>8110</v>
      </c>
      <c r="C200" s="6">
        <v>4173</v>
      </c>
      <c r="D200" s="7">
        <v>7</v>
      </c>
      <c r="E200" s="7">
        <v>3</v>
      </c>
      <c r="F200" s="7">
        <v>1</v>
      </c>
      <c r="G200" s="8" t="s">
        <v>107</v>
      </c>
      <c r="H200" s="56">
        <v>0</v>
      </c>
      <c r="I200" s="72">
        <v>565054.4</v>
      </c>
      <c r="J200" s="56">
        <v>0</v>
      </c>
      <c r="K200" s="56">
        <v>0</v>
      </c>
      <c r="L200" s="54">
        <f t="shared" si="23"/>
        <v>565054.4</v>
      </c>
      <c r="N200" s="49"/>
      <c r="O200" s="49"/>
      <c r="P200" s="49"/>
      <c r="Q200" s="49"/>
      <c r="R200" s="49"/>
      <c r="S200" s="49"/>
      <c r="T200" s="49"/>
      <c r="U200" s="49"/>
    </row>
    <row r="201" spans="2:21" s="53" customFormat="1" ht="12.75" customHeight="1" x14ac:dyDescent="0.25">
      <c r="B201" s="6">
        <v>8110</v>
      </c>
      <c r="C201" s="6">
        <v>4173</v>
      </c>
      <c r="D201" s="7">
        <v>7</v>
      </c>
      <c r="E201" s="7">
        <v>3</v>
      </c>
      <c r="F201" s="7">
        <v>2</v>
      </c>
      <c r="G201" s="8" t="s">
        <v>108</v>
      </c>
      <c r="H201" s="56">
        <v>0</v>
      </c>
      <c r="I201" s="72">
        <v>0</v>
      </c>
      <c r="J201" s="56">
        <v>0</v>
      </c>
      <c r="K201" s="56">
        <v>0</v>
      </c>
      <c r="L201" s="54">
        <f t="shared" si="23"/>
        <v>0</v>
      </c>
      <c r="N201" s="49"/>
      <c r="O201" s="49"/>
      <c r="P201" s="49"/>
      <c r="Q201" s="49"/>
      <c r="R201" s="49"/>
      <c r="S201" s="49"/>
      <c r="T201" s="49"/>
      <c r="U201" s="49"/>
    </row>
    <row r="202" spans="2:21" s="53" customFormat="1" ht="12.75" customHeight="1" x14ac:dyDescent="0.25">
      <c r="B202" s="6">
        <v>8110</v>
      </c>
      <c r="C202" s="6">
        <v>4173</v>
      </c>
      <c r="D202" s="7">
        <v>7</v>
      </c>
      <c r="E202" s="7">
        <v>3</v>
      </c>
      <c r="F202" s="7">
        <v>3</v>
      </c>
      <c r="G202" s="8" t="s">
        <v>109</v>
      </c>
      <c r="H202" s="56">
        <v>0</v>
      </c>
      <c r="I202" s="72">
        <v>61550</v>
      </c>
      <c r="J202" s="56">
        <v>0</v>
      </c>
      <c r="K202" s="56">
        <v>0</v>
      </c>
      <c r="L202" s="54">
        <f t="shared" si="23"/>
        <v>61550</v>
      </c>
      <c r="N202" s="49"/>
      <c r="O202" s="49"/>
      <c r="P202" s="49"/>
      <c r="Q202" s="49"/>
      <c r="R202" s="49"/>
      <c r="S202" s="49"/>
      <c r="T202" s="49"/>
      <c r="U202" s="49"/>
    </row>
    <row r="203" spans="2:21" s="53" customFormat="1" ht="12.75" customHeight="1" x14ac:dyDescent="0.25">
      <c r="B203" s="6">
        <v>8110</v>
      </c>
      <c r="C203" s="6">
        <v>4173</v>
      </c>
      <c r="D203" s="7">
        <v>7</v>
      </c>
      <c r="E203" s="7">
        <v>3</v>
      </c>
      <c r="F203" s="7">
        <v>4</v>
      </c>
      <c r="G203" s="8" t="s">
        <v>110</v>
      </c>
      <c r="H203" s="56">
        <v>0</v>
      </c>
      <c r="I203" s="72">
        <v>0</v>
      </c>
      <c r="J203" s="56">
        <v>0</v>
      </c>
      <c r="K203" s="56">
        <v>0</v>
      </c>
      <c r="L203" s="54">
        <f t="shared" si="23"/>
        <v>0</v>
      </c>
      <c r="N203" s="49"/>
      <c r="O203" s="49"/>
      <c r="P203" s="49"/>
      <c r="Q203" s="49"/>
      <c r="R203" s="49"/>
      <c r="S203" s="49"/>
      <c r="T203" s="49"/>
      <c r="U203" s="49"/>
    </row>
    <row r="204" spans="2:21" s="53" customFormat="1" ht="12.75" customHeight="1" x14ac:dyDescent="0.25">
      <c r="B204" s="6">
        <v>8110</v>
      </c>
      <c r="C204" s="6">
        <v>4173</v>
      </c>
      <c r="D204" s="7">
        <v>7</v>
      </c>
      <c r="E204" s="7">
        <v>3</v>
      </c>
      <c r="F204" s="7">
        <v>5</v>
      </c>
      <c r="G204" s="8" t="s">
        <v>111</v>
      </c>
      <c r="H204" s="56">
        <v>0</v>
      </c>
      <c r="I204" s="72">
        <v>0</v>
      </c>
      <c r="J204" s="56">
        <v>0</v>
      </c>
      <c r="K204" s="56">
        <v>0</v>
      </c>
      <c r="L204" s="54">
        <f t="shared" ref="L204:L261" si="37">SUM(H204:K204)</f>
        <v>0</v>
      </c>
      <c r="N204" s="49"/>
      <c r="O204" s="49"/>
      <c r="P204" s="49"/>
      <c r="Q204" s="49"/>
      <c r="R204" s="49"/>
      <c r="S204" s="49"/>
      <c r="T204" s="49"/>
      <c r="U204" s="49"/>
    </row>
    <row r="205" spans="2:21" s="53" customFormat="1" ht="12.75" customHeight="1" x14ac:dyDescent="0.25">
      <c r="B205" s="6">
        <v>8110</v>
      </c>
      <c r="C205" s="6">
        <v>4173</v>
      </c>
      <c r="D205" s="7">
        <v>7</v>
      </c>
      <c r="E205" s="7">
        <v>3</v>
      </c>
      <c r="F205" s="7">
        <v>6</v>
      </c>
      <c r="G205" s="8" t="s">
        <v>112</v>
      </c>
      <c r="H205" s="56">
        <v>0</v>
      </c>
      <c r="I205" s="72">
        <v>0</v>
      </c>
      <c r="J205" s="56">
        <v>0</v>
      </c>
      <c r="K205" s="56">
        <v>0</v>
      </c>
      <c r="L205" s="54">
        <f t="shared" si="37"/>
        <v>0</v>
      </c>
      <c r="N205" s="49"/>
      <c r="O205" s="49"/>
      <c r="P205" s="49"/>
      <c r="Q205" s="49"/>
      <c r="R205" s="49"/>
      <c r="S205" s="49"/>
      <c r="T205" s="49"/>
      <c r="U205" s="49"/>
    </row>
    <row r="206" spans="2:21" s="53" customFormat="1" ht="12.75" customHeight="1" x14ac:dyDescent="0.25">
      <c r="B206" s="6">
        <v>8110</v>
      </c>
      <c r="C206" s="6">
        <v>4173</v>
      </c>
      <c r="D206" s="7">
        <v>7</v>
      </c>
      <c r="E206" s="7">
        <v>3</v>
      </c>
      <c r="F206" s="7">
        <v>7</v>
      </c>
      <c r="G206" s="8" t="s">
        <v>113</v>
      </c>
      <c r="H206" s="56">
        <v>0</v>
      </c>
      <c r="I206" s="72">
        <v>0</v>
      </c>
      <c r="J206" s="56">
        <v>0</v>
      </c>
      <c r="K206" s="56">
        <v>0</v>
      </c>
      <c r="L206" s="54">
        <f t="shared" si="37"/>
        <v>0</v>
      </c>
      <c r="N206" s="49"/>
      <c r="O206" s="49"/>
      <c r="P206" s="49"/>
      <c r="Q206" s="49"/>
      <c r="R206" s="49"/>
      <c r="S206" s="49"/>
      <c r="T206" s="49"/>
      <c r="U206" s="49"/>
    </row>
    <row r="207" spans="2:21" s="53" customFormat="1" ht="12.75" customHeight="1" x14ac:dyDescent="0.25">
      <c r="B207" s="6">
        <v>8110</v>
      </c>
      <c r="C207" s="6">
        <v>4173</v>
      </c>
      <c r="D207" s="7">
        <v>7</v>
      </c>
      <c r="E207" s="7">
        <v>3</v>
      </c>
      <c r="F207" s="7">
        <v>8</v>
      </c>
      <c r="G207" s="8" t="s">
        <v>114</v>
      </c>
      <c r="H207" s="56">
        <v>0</v>
      </c>
      <c r="I207" s="72">
        <v>0</v>
      </c>
      <c r="J207" s="56">
        <v>0</v>
      </c>
      <c r="K207" s="56">
        <v>0</v>
      </c>
      <c r="L207" s="54">
        <f t="shared" si="37"/>
        <v>0</v>
      </c>
      <c r="N207" s="49"/>
      <c r="O207" s="49"/>
      <c r="P207" s="49"/>
      <c r="Q207" s="49"/>
      <c r="R207" s="49"/>
      <c r="S207" s="49"/>
      <c r="T207" s="49"/>
      <c r="U207" s="49"/>
    </row>
    <row r="208" spans="2:21" s="53" customFormat="1" ht="12.75" customHeight="1" x14ac:dyDescent="0.25">
      <c r="B208" s="6">
        <v>8110</v>
      </c>
      <c r="C208" s="6">
        <v>4173</v>
      </c>
      <c r="D208" s="7">
        <v>7</v>
      </c>
      <c r="E208" s="7">
        <v>3</v>
      </c>
      <c r="F208" s="7">
        <v>9</v>
      </c>
      <c r="G208" s="8" t="s">
        <v>115</v>
      </c>
      <c r="H208" s="56">
        <v>0</v>
      </c>
      <c r="I208" s="72">
        <v>0</v>
      </c>
      <c r="J208" s="56">
        <v>0</v>
      </c>
      <c r="K208" s="56">
        <v>0</v>
      </c>
      <c r="L208" s="54">
        <f t="shared" si="37"/>
        <v>0</v>
      </c>
      <c r="N208" s="49"/>
      <c r="O208" s="49"/>
      <c r="P208" s="49"/>
      <c r="Q208" s="49"/>
      <c r="R208" s="49"/>
      <c r="S208" s="49"/>
      <c r="T208" s="49"/>
      <c r="U208" s="49"/>
    </row>
    <row r="209" spans="2:21" s="53" customFormat="1" ht="12.75" customHeight="1" x14ac:dyDescent="0.25">
      <c r="B209" s="6">
        <v>8110</v>
      </c>
      <c r="C209" s="6">
        <v>4173</v>
      </c>
      <c r="D209" s="7">
        <v>7</v>
      </c>
      <c r="E209" s="7">
        <v>3</v>
      </c>
      <c r="F209" s="7">
        <v>10</v>
      </c>
      <c r="G209" s="8" t="s">
        <v>116</v>
      </c>
      <c r="H209" s="56">
        <v>0</v>
      </c>
      <c r="I209" s="72">
        <v>0</v>
      </c>
      <c r="J209" s="56">
        <v>0</v>
      </c>
      <c r="K209" s="56">
        <v>0</v>
      </c>
      <c r="L209" s="54">
        <f t="shared" si="37"/>
        <v>0</v>
      </c>
      <c r="N209" s="49"/>
      <c r="O209" s="49"/>
      <c r="P209" s="49"/>
      <c r="Q209" s="49"/>
      <c r="R209" s="49"/>
      <c r="S209" s="49"/>
      <c r="T209" s="49"/>
      <c r="U209" s="49"/>
    </row>
    <row r="210" spans="2:21" s="53" customFormat="1" ht="12.75" customHeight="1" x14ac:dyDescent="0.25">
      <c r="B210" s="6">
        <v>8110</v>
      </c>
      <c r="C210" s="6">
        <v>4173</v>
      </c>
      <c r="D210" s="7">
        <v>7</v>
      </c>
      <c r="E210" s="7">
        <v>3</v>
      </c>
      <c r="F210" s="7">
        <v>11</v>
      </c>
      <c r="G210" s="8" t="s">
        <v>117</v>
      </c>
      <c r="H210" s="56">
        <v>0</v>
      </c>
      <c r="I210" s="72">
        <v>0</v>
      </c>
      <c r="J210" s="56">
        <v>0</v>
      </c>
      <c r="K210" s="56">
        <v>0</v>
      </c>
      <c r="L210" s="54">
        <f t="shared" si="37"/>
        <v>0</v>
      </c>
      <c r="N210" s="49"/>
      <c r="O210" s="49"/>
      <c r="P210" s="49"/>
      <c r="Q210" s="49"/>
      <c r="R210" s="49"/>
      <c r="S210" s="49"/>
      <c r="T210" s="49"/>
      <c r="U210" s="49"/>
    </row>
    <row r="211" spans="2:21" s="53" customFormat="1" ht="12.75" customHeight="1" x14ac:dyDescent="0.25">
      <c r="B211" s="6">
        <v>8110</v>
      </c>
      <c r="C211" s="6">
        <v>4173</v>
      </c>
      <c r="D211" s="7">
        <v>7</v>
      </c>
      <c r="E211" s="7">
        <v>3</v>
      </c>
      <c r="F211" s="7">
        <v>12</v>
      </c>
      <c r="G211" s="8" t="s">
        <v>118</v>
      </c>
      <c r="H211" s="56">
        <v>0</v>
      </c>
      <c r="I211" s="72">
        <v>0</v>
      </c>
      <c r="J211" s="56">
        <v>0</v>
      </c>
      <c r="K211" s="56">
        <v>0</v>
      </c>
      <c r="L211" s="54">
        <f t="shared" si="37"/>
        <v>0</v>
      </c>
      <c r="N211" s="49"/>
      <c r="O211" s="49"/>
      <c r="P211" s="49"/>
      <c r="Q211" s="49"/>
      <c r="R211" s="49"/>
      <c r="S211" s="49"/>
      <c r="T211" s="49"/>
      <c r="U211" s="49"/>
    </row>
    <row r="212" spans="2:21" s="53" customFormat="1" ht="12.75" customHeight="1" x14ac:dyDescent="0.25">
      <c r="B212" s="6">
        <v>8110</v>
      </c>
      <c r="C212" s="6">
        <v>4173</v>
      </c>
      <c r="D212" s="7">
        <v>7</v>
      </c>
      <c r="E212" s="7">
        <v>3</v>
      </c>
      <c r="F212" s="7">
        <v>13</v>
      </c>
      <c r="G212" s="8" t="s">
        <v>119</v>
      </c>
      <c r="H212" s="56">
        <v>0</v>
      </c>
      <c r="I212" s="72">
        <v>373512</v>
      </c>
      <c r="J212" s="56">
        <v>0</v>
      </c>
      <c r="K212" s="56">
        <v>0</v>
      </c>
      <c r="L212" s="54">
        <f t="shared" si="37"/>
        <v>373512</v>
      </c>
      <c r="N212" s="49"/>
      <c r="O212" s="49"/>
      <c r="P212" s="49"/>
      <c r="Q212" s="49"/>
      <c r="R212" s="49"/>
      <c r="S212" s="49"/>
      <c r="T212" s="49"/>
      <c r="U212" s="49"/>
    </row>
    <row r="213" spans="2:21" s="53" customFormat="1" ht="12.75" customHeight="1" x14ac:dyDescent="0.25">
      <c r="B213" s="6">
        <v>8110</v>
      </c>
      <c r="C213" s="6">
        <v>4173</v>
      </c>
      <c r="D213" s="7">
        <v>7</v>
      </c>
      <c r="E213" s="7">
        <v>3</v>
      </c>
      <c r="F213" s="7">
        <v>14</v>
      </c>
      <c r="G213" s="8" t="s">
        <v>120</v>
      </c>
      <c r="H213" s="56">
        <v>0</v>
      </c>
      <c r="I213" s="72">
        <v>0</v>
      </c>
      <c r="J213" s="56">
        <v>0</v>
      </c>
      <c r="K213" s="56">
        <v>0</v>
      </c>
      <c r="L213" s="54">
        <f t="shared" si="37"/>
        <v>0</v>
      </c>
      <c r="N213" s="49"/>
      <c r="O213" s="49"/>
      <c r="P213" s="49"/>
      <c r="Q213" s="49"/>
      <c r="R213" s="49"/>
      <c r="S213" s="49"/>
      <c r="T213" s="49"/>
      <c r="U213" s="49"/>
    </row>
    <row r="214" spans="2:21" s="53" customFormat="1" ht="12.75" customHeight="1" x14ac:dyDescent="0.25">
      <c r="B214" s="6">
        <v>8110</v>
      </c>
      <c r="C214" s="6">
        <v>4173</v>
      </c>
      <c r="D214" s="7">
        <v>7</v>
      </c>
      <c r="E214" s="7">
        <v>3</v>
      </c>
      <c r="F214" s="7">
        <v>15</v>
      </c>
      <c r="G214" s="8" t="s">
        <v>121</v>
      </c>
      <c r="H214" s="56">
        <v>0</v>
      </c>
      <c r="I214" s="72">
        <v>98300</v>
      </c>
      <c r="J214" s="56">
        <v>0</v>
      </c>
      <c r="K214" s="56">
        <v>0</v>
      </c>
      <c r="L214" s="54">
        <f t="shared" si="37"/>
        <v>98300</v>
      </c>
      <c r="N214" s="49"/>
      <c r="O214" s="49"/>
      <c r="P214" s="49"/>
      <c r="Q214" s="49"/>
      <c r="R214" s="49"/>
      <c r="S214" s="49"/>
      <c r="T214" s="49"/>
      <c r="U214" s="49"/>
    </row>
    <row r="215" spans="2:21" s="53" customFormat="1" ht="12.75" customHeight="1" x14ac:dyDescent="0.25">
      <c r="B215" s="6">
        <v>8110</v>
      </c>
      <c r="C215" s="6">
        <v>4173</v>
      </c>
      <c r="D215" s="7">
        <v>7</v>
      </c>
      <c r="E215" s="7">
        <v>3</v>
      </c>
      <c r="F215" s="7">
        <v>16</v>
      </c>
      <c r="G215" s="8" t="s">
        <v>122</v>
      </c>
      <c r="H215" s="56">
        <v>0</v>
      </c>
      <c r="I215" s="72">
        <v>40340</v>
      </c>
      <c r="J215" s="56">
        <v>0</v>
      </c>
      <c r="K215" s="56">
        <v>0</v>
      </c>
      <c r="L215" s="54">
        <f t="shared" si="37"/>
        <v>40340</v>
      </c>
      <c r="N215" s="49"/>
      <c r="O215" s="49"/>
      <c r="P215" s="49"/>
      <c r="Q215" s="49"/>
      <c r="R215" s="49"/>
      <c r="S215" s="49"/>
      <c r="T215" s="49"/>
      <c r="U215" s="49"/>
    </row>
    <row r="216" spans="2:21" s="53" customFormat="1" ht="12.75" customHeight="1" x14ac:dyDescent="0.25">
      <c r="B216" s="6">
        <v>8110</v>
      </c>
      <c r="C216" s="6">
        <v>4173</v>
      </c>
      <c r="D216" s="7">
        <v>7</v>
      </c>
      <c r="E216" s="7">
        <v>3</v>
      </c>
      <c r="F216" s="7">
        <v>17</v>
      </c>
      <c r="G216" s="8" t="s">
        <v>123</v>
      </c>
      <c r="H216" s="56">
        <v>0</v>
      </c>
      <c r="I216" s="72">
        <v>241560</v>
      </c>
      <c r="J216" s="56">
        <v>0</v>
      </c>
      <c r="K216" s="56">
        <v>0</v>
      </c>
      <c r="L216" s="54">
        <f t="shared" si="37"/>
        <v>241560</v>
      </c>
      <c r="N216" s="49"/>
      <c r="O216" s="49"/>
      <c r="P216" s="49"/>
      <c r="Q216" s="49"/>
      <c r="R216" s="49"/>
      <c r="S216" s="49"/>
      <c r="T216" s="49"/>
      <c r="U216" s="49"/>
    </row>
    <row r="217" spans="2:21" s="53" customFormat="1" ht="12.75" customHeight="1" x14ac:dyDescent="0.25">
      <c r="B217" s="6">
        <v>8110</v>
      </c>
      <c r="C217" s="6">
        <v>4173</v>
      </c>
      <c r="D217" s="7">
        <v>7</v>
      </c>
      <c r="E217" s="7">
        <v>3</v>
      </c>
      <c r="F217" s="7">
        <v>18</v>
      </c>
      <c r="G217" s="8" t="s">
        <v>124</v>
      </c>
      <c r="H217" s="56">
        <v>0</v>
      </c>
      <c r="I217" s="72">
        <v>0</v>
      </c>
      <c r="J217" s="56">
        <v>0</v>
      </c>
      <c r="K217" s="56">
        <v>0</v>
      </c>
      <c r="L217" s="54">
        <f t="shared" si="37"/>
        <v>0</v>
      </c>
      <c r="N217" s="49"/>
      <c r="O217" s="49"/>
      <c r="P217" s="49"/>
      <c r="Q217" s="49"/>
      <c r="R217" s="49"/>
      <c r="S217" s="49"/>
      <c r="T217" s="49"/>
      <c r="U217" s="49"/>
    </row>
    <row r="218" spans="2:21" s="53" customFormat="1" ht="12.75" customHeight="1" x14ac:dyDescent="0.25">
      <c r="B218" s="6">
        <v>8110</v>
      </c>
      <c r="C218" s="6">
        <v>4173</v>
      </c>
      <c r="D218" s="7">
        <v>7</v>
      </c>
      <c r="E218" s="7">
        <v>3</v>
      </c>
      <c r="F218" s="7">
        <v>19</v>
      </c>
      <c r="G218" s="8" t="s">
        <v>125</v>
      </c>
      <c r="H218" s="56">
        <v>0</v>
      </c>
      <c r="I218" s="72">
        <v>0</v>
      </c>
      <c r="J218" s="56">
        <v>0</v>
      </c>
      <c r="K218" s="56">
        <v>0</v>
      </c>
      <c r="L218" s="54">
        <f t="shared" si="37"/>
        <v>0</v>
      </c>
      <c r="N218" s="49"/>
      <c r="O218" s="49"/>
      <c r="P218" s="49"/>
      <c r="Q218" s="49"/>
      <c r="R218" s="49"/>
      <c r="S218" s="49"/>
      <c r="T218" s="49"/>
      <c r="U218" s="49"/>
    </row>
    <row r="219" spans="2:21" s="53" customFormat="1" ht="12.75" customHeight="1" x14ac:dyDescent="0.25">
      <c r="B219" s="6">
        <v>8110</v>
      </c>
      <c r="C219" s="6">
        <v>4173</v>
      </c>
      <c r="D219" s="7">
        <v>7</v>
      </c>
      <c r="E219" s="7">
        <v>3</v>
      </c>
      <c r="F219" s="7">
        <v>20</v>
      </c>
      <c r="G219" s="8" t="s">
        <v>126</v>
      </c>
      <c r="H219" s="56">
        <v>0</v>
      </c>
      <c r="I219" s="72">
        <v>0</v>
      </c>
      <c r="J219" s="56">
        <v>0</v>
      </c>
      <c r="K219" s="56">
        <v>0</v>
      </c>
      <c r="L219" s="54">
        <f t="shared" si="37"/>
        <v>0</v>
      </c>
      <c r="N219" s="49"/>
      <c r="O219" s="49"/>
      <c r="P219" s="49"/>
      <c r="Q219" s="49"/>
      <c r="R219" s="49"/>
      <c r="S219" s="49"/>
      <c r="T219" s="49"/>
      <c r="U219" s="49"/>
    </row>
    <row r="220" spans="2:21" s="53" customFormat="1" ht="33" customHeight="1" x14ac:dyDescent="0.25">
      <c r="B220" s="6">
        <v>8110</v>
      </c>
      <c r="C220" s="6">
        <v>4173</v>
      </c>
      <c r="D220" s="7">
        <v>7</v>
      </c>
      <c r="E220" s="7">
        <v>3</v>
      </c>
      <c r="F220" s="7">
        <v>21</v>
      </c>
      <c r="G220" s="8" t="s">
        <v>127</v>
      </c>
      <c r="H220" s="56">
        <v>0</v>
      </c>
      <c r="I220" s="72">
        <v>0</v>
      </c>
      <c r="J220" s="56">
        <v>0</v>
      </c>
      <c r="K220" s="56">
        <v>0</v>
      </c>
      <c r="L220" s="54">
        <f t="shared" si="37"/>
        <v>0</v>
      </c>
      <c r="N220" s="49"/>
      <c r="O220" s="49"/>
      <c r="P220" s="49"/>
      <c r="Q220" s="49"/>
      <c r="R220" s="49"/>
      <c r="S220" s="49"/>
      <c r="T220" s="49"/>
      <c r="U220" s="49"/>
    </row>
    <row r="221" spans="2:21" s="53" customFormat="1" ht="25.5" customHeight="1" x14ac:dyDescent="0.25">
      <c r="B221" s="6">
        <v>8110</v>
      </c>
      <c r="C221" s="6">
        <v>4173</v>
      </c>
      <c r="D221" s="7">
        <v>7</v>
      </c>
      <c r="E221" s="7">
        <v>3</v>
      </c>
      <c r="F221" s="7">
        <v>22</v>
      </c>
      <c r="G221" s="8" t="s">
        <v>128</v>
      </c>
      <c r="H221" s="56">
        <v>0</v>
      </c>
      <c r="I221" s="72">
        <v>0</v>
      </c>
      <c r="J221" s="56">
        <v>0</v>
      </c>
      <c r="K221" s="56">
        <v>0</v>
      </c>
      <c r="L221" s="54">
        <f t="shared" si="37"/>
        <v>0</v>
      </c>
      <c r="N221" s="49"/>
      <c r="O221" s="49"/>
      <c r="P221" s="49"/>
      <c r="Q221" s="49"/>
      <c r="R221" s="49"/>
      <c r="S221" s="49"/>
      <c r="T221" s="49"/>
      <c r="U221" s="49"/>
    </row>
    <row r="222" spans="2:21" s="53" customFormat="1" ht="21.75" customHeight="1" x14ac:dyDescent="0.25">
      <c r="B222" s="1">
        <v>8110</v>
      </c>
      <c r="C222" s="1">
        <v>4174</v>
      </c>
      <c r="D222" s="3"/>
      <c r="E222" s="4"/>
      <c r="F222" s="4"/>
      <c r="G222" s="2" t="s">
        <v>129</v>
      </c>
      <c r="H222" s="55">
        <f t="shared" ref="H222:K223" si="38">SUM(H223)</f>
        <v>0</v>
      </c>
      <c r="I222" s="55">
        <f t="shared" si="38"/>
        <v>0</v>
      </c>
      <c r="J222" s="55">
        <f t="shared" si="38"/>
        <v>0</v>
      </c>
      <c r="K222" s="55">
        <f t="shared" si="38"/>
        <v>0</v>
      </c>
      <c r="L222" s="57">
        <f t="shared" si="37"/>
        <v>0</v>
      </c>
      <c r="N222" s="49"/>
      <c r="O222" s="49"/>
      <c r="P222" s="49"/>
      <c r="Q222" s="49"/>
      <c r="R222" s="49"/>
      <c r="S222" s="49"/>
      <c r="T222" s="49"/>
      <c r="U222" s="49"/>
    </row>
    <row r="223" spans="2:21" s="53" customFormat="1" ht="21.75" customHeight="1" x14ac:dyDescent="0.25">
      <c r="B223" s="1">
        <v>8110</v>
      </c>
      <c r="C223" s="1">
        <v>4174</v>
      </c>
      <c r="D223" s="5">
        <v>7</v>
      </c>
      <c r="E223" s="5"/>
      <c r="F223" s="3"/>
      <c r="G223" s="2" t="s">
        <v>129</v>
      </c>
      <c r="H223" s="55">
        <f t="shared" si="38"/>
        <v>0</v>
      </c>
      <c r="I223" s="55">
        <f t="shared" si="38"/>
        <v>0</v>
      </c>
      <c r="J223" s="55">
        <f t="shared" si="38"/>
        <v>0</v>
      </c>
      <c r="K223" s="55">
        <f t="shared" si="38"/>
        <v>0</v>
      </c>
      <c r="L223" s="57">
        <f t="shared" si="37"/>
        <v>0</v>
      </c>
      <c r="N223" s="49"/>
      <c r="O223" s="49"/>
      <c r="P223" s="49"/>
      <c r="Q223" s="49"/>
      <c r="R223" s="49"/>
      <c r="S223" s="49"/>
      <c r="T223" s="49"/>
      <c r="U223" s="49"/>
    </row>
    <row r="224" spans="2:21" s="53" customFormat="1" ht="18" customHeight="1" x14ac:dyDescent="0.25">
      <c r="B224" s="6">
        <v>8110</v>
      </c>
      <c r="C224" s="6">
        <v>4174</v>
      </c>
      <c r="D224" s="7">
        <v>7</v>
      </c>
      <c r="E224" s="7">
        <v>4</v>
      </c>
      <c r="F224" s="12"/>
      <c r="G224" s="8" t="s">
        <v>129</v>
      </c>
      <c r="H224" s="56"/>
      <c r="I224" s="56"/>
      <c r="J224" s="56"/>
      <c r="K224" s="56"/>
      <c r="L224" s="54">
        <f t="shared" si="37"/>
        <v>0</v>
      </c>
      <c r="N224" s="49"/>
      <c r="O224" s="49"/>
      <c r="P224" s="49"/>
      <c r="Q224" s="49"/>
      <c r="R224" s="49"/>
      <c r="S224" s="49"/>
      <c r="T224" s="49"/>
      <c r="U224" s="49"/>
    </row>
    <row r="225" spans="2:21" s="53" customFormat="1" ht="17.25" customHeight="1" x14ac:dyDescent="0.25">
      <c r="B225" s="59" t="s">
        <v>247</v>
      </c>
      <c r="C225" s="49"/>
      <c r="D225" s="60"/>
      <c r="E225" s="60"/>
      <c r="F225" s="60"/>
      <c r="G225" s="8"/>
      <c r="H225" s="55">
        <f>+H222+H197+H194+H191</f>
        <v>0</v>
      </c>
      <c r="I225" s="55">
        <f>+I222+I197+I194+I191</f>
        <v>1380316.4</v>
      </c>
      <c r="J225" s="55">
        <f>+J222+J197+J194+J191</f>
        <v>0</v>
      </c>
      <c r="K225" s="55">
        <f>+K222+K197+K194+K191</f>
        <v>0</v>
      </c>
      <c r="L225" s="54">
        <f t="shared" si="37"/>
        <v>1380316.4</v>
      </c>
      <c r="N225" s="49"/>
      <c r="O225" s="49"/>
      <c r="P225" s="49"/>
      <c r="Q225" s="49"/>
      <c r="R225" s="49"/>
      <c r="S225" s="49"/>
      <c r="T225" s="49"/>
      <c r="U225" s="49"/>
    </row>
    <row r="226" spans="2:21" s="53" customFormat="1" ht="30" customHeight="1" x14ac:dyDescent="0.25">
      <c r="B226" s="1">
        <v>8110</v>
      </c>
      <c r="C226" s="13">
        <v>4190</v>
      </c>
      <c r="D226" s="13"/>
      <c r="E226" s="14"/>
      <c r="F226" s="15"/>
      <c r="G226" s="2" t="s">
        <v>130</v>
      </c>
      <c r="H226" s="51">
        <f>H227+H230</f>
        <v>0</v>
      </c>
      <c r="I226" s="51">
        <f>I227+I230</f>
        <v>0</v>
      </c>
      <c r="J226" s="51">
        <f>J227+J230</f>
        <v>0</v>
      </c>
      <c r="K226" s="51">
        <f>K227+K230</f>
        <v>0</v>
      </c>
      <c r="L226" s="61">
        <f t="shared" si="37"/>
        <v>0</v>
      </c>
      <c r="N226" s="49"/>
      <c r="O226" s="49"/>
      <c r="P226" s="49"/>
      <c r="Q226" s="49"/>
      <c r="R226" s="49"/>
      <c r="S226" s="49"/>
      <c r="T226" s="49"/>
      <c r="U226" s="49"/>
    </row>
    <row r="227" spans="2:21" s="53" customFormat="1" ht="30" customHeight="1" x14ac:dyDescent="0.25">
      <c r="B227" s="1">
        <v>8110</v>
      </c>
      <c r="C227" s="1">
        <v>4191</v>
      </c>
      <c r="D227" s="5"/>
      <c r="E227" s="5"/>
      <c r="F227" s="3"/>
      <c r="G227" s="2" t="s">
        <v>131</v>
      </c>
      <c r="H227" s="55">
        <f t="shared" ref="H227:K228" si="39">SUM(H228)</f>
        <v>0</v>
      </c>
      <c r="I227" s="55">
        <f t="shared" si="39"/>
        <v>0</v>
      </c>
      <c r="J227" s="55">
        <f t="shared" si="39"/>
        <v>0</v>
      </c>
      <c r="K227" s="55">
        <f t="shared" si="39"/>
        <v>0</v>
      </c>
      <c r="L227" s="57">
        <f t="shared" si="37"/>
        <v>0</v>
      </c>
      <c r="N227" s="49"/>
      <c r="O227" s="49"/>
      <c r="P227" s="49"/>
      <c r="Q227" s="49"/>
      <c r="R227" s="49"/>
      <c r="S227" s="49"/>
      <c r="T227" s="49"/>
      <c r="U227" s="49"/>
    </row>
    <row r="228" spans="2:21" s="53" customFormat="1" ht="30" customHeight="1" x14ac:dyDescent="0.25">
      <c r="B228" s="1">
        <v>8110</v>
      </c>
      <c r="C228" s="1">
        <v>4191</v>
      </c>
      <c r="D228" s="5">
        <v>9</v>
      </c>
      <c r="E228" s="5"/>
      <c r="F228" s="3"/>
      <c r="G228" s="2" t="s">
        <v>132</v>
      </c>
      <c r="H228" s="55">
        <f t="shared" si="39"/>
        <v>0</v>
      </c>
      <c r="I228" s="55">
        <f t="shared" si="39"/>
        <v>0</v>
      </c>
      <c r="J228" s="55">
        <f t="shared" si="39"/>
        <v>0</v>
      </c>
      <c r="K228" s="55">
        <f t="shared" si="39"/>
        <v>0</v>
      </c>
      <c r="L228" s="57">
        <f t="shared" si="37"/>
        <v>0</v>
      </c>
      <c r="N228" s="49"/>
      <c r="O228" s="49"/>
      <c r="P228" s="49"/>
      <c r="Q228" s="49"/>
      <c r="R228" s="49"/>
      <c r="S228" s="49"/>
      <c r="T228" s="49"/>
      <c r="U228" s="49"/>
    </row>
    <row r="229" spans="2:21" s="53" customFormat="1" ht="24" customHeight="1" x14ac:dyDescent="0.25">
      <c r="B229" s="6">
        <v>8110</v>
      </c>
      <c r="C229" s="6">
        <v>4191</v>
      </c>
      <c r="D229" s="7">
        <v>9</v>
      </c>
      <c r="E229" s="7">
        <v>1</v>
      </c>
      <c r="F229" s="9"/>
      <c r="G229" s="8" t="s">
        <v>132</v>
      </c>
      <c r="H229" s="56"/>
      <c r="I229" s="56"/>
      <c r="J229" s="56"/>
      <c r="K229" s="56"/>
      <c r="L229" s="54">
        <f t="shared" si="37"/>
        <v>0</v>
      </c>
      <c r="N229" s="49"/>
      <c r="O229" s="49"/>
      <c r="P229" s="49"/>
      <c r="Q229" s="49"/>
      <c r="R229" s="49"/>
      <c r="S229" s="49"/>
      <c r="T229" s="49"/>
      <c r="U229" s="49"/>
    </row>
    <row r="230" spans="2:21" s="53" customFormat="1" ht="41.25" customHeight="1" x14ac:dyDescent="0.25">
      <c r="B230" s="1">
        <v>8110</v>
      </c>
      <c r="C230" s="1">
        <v>4192</v>
      </c>
      <c r="D230" s="3"/>
      <c r="E230" s="4"/>
      <c r="F230" s="4"/>
      <c r="G230" s="2" t="s">
        <v>133</v>
      </c>
      <c r="H230" s="55">
        <f t="shared" ref="H230:K231" si="40">SUM(H231)</f>
        <v>0</v>
      </c>
      <c r="I230" s="55">
        <f t="shared" si="40"/>
        <v>0</v>
      </c>
      <c r="J230" s="55">
        <f t="shared" si="40"/>
        <v>0</v>
      </c>
      <c r="K230" s="55">
        <f t="shared" si="40"/>
        <v>0</v>
      </c>
      <c r="L230" s="57">
        <f t="shared" si="37"/>
        <v>0</v>
      </c>
      <c r="N230" s="49"/>
      <c r="O230" s="49"/>
      <c r="P230" s="49"/>
      <c r="Q230" s="49"/>
      <c r="R230" s="49"/>
      <c r="S230" s="49"/>
      <c r="T230" s="49"/>
      <c r="U230" s="49"/>
    </row>
    <row r="231" spans="2:21" s="53" customFormat="1" ht="41.25" customHeight="1" x14ac:dyDescent="0.25">
      <c r="B231" s="1">
        <v>8110</v>
      </c>
      <c r="C231" s="1">
        <v>4192</v>
      </c>
      <c r="D231" s="5">
        <v>9</v>
      </c>
      <c r="E231" s="5"/>
      <c r="F231" s="3"/>
      <c r="G231" s="2" t="s">
        <v>133</v>
      </c>
      <c r="H231" s="55">
        <f t="shared" si="40"/>
        <v>0</v>
      </c>
      <c r="I231" s="55">
        <f t="shared" si="40"/>
        <v>0</v>
      </c>
      <c r="J231" s="55">
        <f t="shared" si="40"/>
        <v>0</v>
      </c>
      <c r="K231" s="55">
        <f t="shared" si="40"/>
        <v>0</v>
      </c>
      <c r="L231" s="57">
        <f t="shared" si="37"/>
        <v>0</v>
      </c>
      <c r="N231" s="49"/>
      <c r="O231" s="49"/>
      <c r="P231" s="49"/>
      <c r="Q231" s="49"/>
      <c r="R231" s="49"/>
      <c r="S231" s="49"/>
      <c r="T231" s="49"/>
      <c r="U231" s="49"/>
    </row>
    <row r="232" spans="2:21" s="53" customFormat="1" ht="33.75" customHeight="1" x14ac:dyDescent="0.25">
      <c r="B232" s="6">
        <v>8110</v>
      </c>
      <c r="C232" s="6">
        <v>4192</v>
      </c>
      <c r="D232" s="7">
        <v>9</v>
      </c>
      <c r="E232" s="7">
        <v>2</v>
      </c>
      <c r="F232" s="9"/>
      <c r="G232" s="8" t="s">
        <v>133</v>
      </c>
      <c r="H232" s="56"/>
      <c r="I232" s="56"/>
      <c r="J232" s="56"/>
      <c r="K232" s="56"/>
      <c r="L232" s="54">
        <f t="shared" si="37"/>
        <v>0</v>
      </c>
      <c r="N232" s="49"/>
      <c r="O232" s="49"/>
      <c r="P232" s="49"/>
      <c r="Q232" s="49"/>
      <c r="R232" s="49"/>
      <c r="S232" s="49"/>
      <c r="T232" s="49"/>
      <c r="U232" s="49"/>
    </row>
    <row r="233" spans="2:21" s="53" customFormat="1" ht="17.25" customHeight="1" x14ac:dyDescent="0.25">
      <c r="B233" s="59" t="s">
        <v>247</v>
      </c>
      <c r="C233" s="59"/>
      <c r="D233" s="60"/>
      <c r="E233" s="60"/>
      <c r="F233" s="60"/>
      <c r="G233" s="8"/>
      <c r="H233" s="55">
        <f>+H230+H227</f>
        <v>0</v>
      </c>
      <c r="I233" s="55">
        <f>+I230+I227</f>
        <v>0</v>
      </c>
      <c r="J233" s="55">
        <f>+J230+J227</f>
        <v>0</v>
      </c>
      <c r="K233" s="55">
        <f>+K230+K227</f>
        <v>0</v>
      </c>
      <c r="L233" s="54">
        <f t="shared" si="37"/>
        <v>0</v>
      </c>
      <c r="N233" s="49"/>
      <c r="O233" s="49"/>
      <c r="P233" s="49"/>
      <c r="Q233" s="49"/>
      <c r="R233" s="49"/>
      <c r="S233" s="49"/>
      <c r="T233" s="49"/>
      <c r="U233" s="49"/>
    </row>
    <row r="234" spans="2:21" s="53" customFormat="1" ht="18.75" customHeight="1" x14ac:dyDescent="0.25">
      <c r="B234" s="1">
        <v>8110</v>
      </c>
      <c r="C234" s="1">
        <v>4200</v>
      </c>
      <c r="D234" s="5"/>
      <c r="E234" s="3"/>
      <c r="F234" s="4"/>
      <c r="G234" s="2" t="s">
        <v>248</v>
      </c>
      <c r="H234" s="55">
        <f>+H235+H297</f>
        <v>234557766.32999998</v>
      </c>
      <c r="I234" s="55">
        <f>+I235+I297</f>
        <v>0</v>
      </c>
      <c r="J234" s="55">
        <f>+J235+J297</f>
        <v>0</v>
      </c>
      <c r="K234" s="55">
        <f>+K235+K297</f>
        <v>0</v>
      </c>
      <c r="L234" s="57">
        <f t="shared" si="37"/>
        <v>234557766.32999998</v>
      </c>
      <c r="N234" s="49"/>
      <c r="O234" s="49"/>
      <c r="P234" s="49"/>
      <c r="Q234" s="49"/>
      <c r="R234" s="49"/>
      <c r="S234" s="49"/>
      <c r="T234" s="49"/>
      <c r="U234" s="49"/>
    </row>
    <row r="235" spans="2:21" s="53" customFormat="1" ht="12.75" customHeight="1" x14ac:dyDescent="0.25">
      <c r="B235" s="1">
        <v>8110</v>
      </c>
      <c r="C235" s="1">
        <v>4210</v>
      </c>
      <c r="D235" s="5"/>
      <c r="E235" s="3"/>
      <c r="F235" s="4"/>
      <c r="G235" s="2" t="s">
        <v>134</v>
      </c>
      <c r="H235" s="55">
        <f>+H236+H262+H292</f>
        <v>234557766.32999998</v>
      </c>
      <c r="I235" s="55">
        <f>+I236+I262+I292</f>
        <v>0</v>
      </c>
      <c r="J235" s="55">
        <f>+J236+J262+J292</f>
        <v>0</v>
      </c>
      <c r="K235" s="55">
        <f>+K236+K262+K292</f>
        <v>0</v>
      </c>
      <c r="L235" s="57">
        <f t="shared" si="37"/>
        <v>234557766.32999998</v>
      </c>
      <c r="N235" s="49"/>
      <c r="O235" s="49"/>
      <c r="P235" s="49"/>
      <c r="Q235" s="49"/>
      <c r="R235" s="49"/>
      <c r="S235" s="49"/>
      <c r="T235" s="49"/>
      <c r="U235" s="49"/>
    </row>
    <row r="236" spans="2:21" s="53" customFormat="1" ht="12.75" customHeight="1" x14ac:dyDescent="0.25">
      <c r="B236" s="1">
        <v>8110</v>
      </c>
      <c r="C236" s="1">
        <v>4211</v>
      </c>
      <c r="D236" s="5"/>
      <c r="E236" s="5"/>
      <c r="F236" s="3"/>
      <c r="G236" s="2" t="s">
        <v>135</v>
      </c>
      <c r="H236" s="55">
        <f t="shared" ref="H236:K237" si="41">SUM(H237)</f>
        <v>149853688.94</v>
      </c>
      <c r="I236" s="55">
        <f t="shared" si="41"/>
        <v>0</v>
      </c>
      <c r="J236" s="55">
        <f t="shared" si="41"/>
        <v>0</v>
      </c>
      <c r="K236" s="55">
        <f t="shared" si="41"/>
        <v>0</v>
      </c>
      <c r="L236" s="57">
        <f t="shared" si="37"/>
        <v>149853688.94</v>
      </c>
      <c r="N236" s="49"/>
      <c r="O236" s="49"/>
      <c r="P236" s="49"/>
      <c r="Q236" s="49"/>
      <c r="R236" s="49"/>
      <c r="S236" s="49"/>
      <c r="T236" s="49"/>
      <c r="U236" s="49"/>
    </row>
    <row r="237" spans="2:21" s="53" customFormat="1" ht="12.75" customHeight="1" x14ac:dyDescent="0.25">
      <c r="B237" s="1">
        <v>8110</v>
      </c>
      <c r="C237" s="1">
        <v>4211</v>
      </c>
      <c r="D237" s="5">
        <v>1</v>
      </c>
      <c r="E237" s="5"/>
      <c r="F237" s="3"/>
      <c r="G237" s="2" t="s">
        <v>135</v>
      </c>
      <c r="H237" s="55">
        <f t="shared" si="41"/>
        <v>149853688.94</v>
      </c>
      <c r="I237" s="55">
        <f t="shared" si="41"/>
        <v>0</v>
      </c>
      <c r="J237" s="55">
        <f t="shared" si="41"/>
        <v>0</v>
      </c>
      <c r="K237" s="55">
        <f t="shared" si="41"/>
        <v>0</v>
      </c>
      <c r="L237" s="57">
        <f t="shared" si="37"/>
        <v>149853688.94</v>
      </c>
      <c r="N237" s="49"/>
      <c r="O237" s="49"/>
      <c r="P237" s="49"/>
      <c r="Q237" s="49"/>
      <c r="R237" s="49"/>
      <c r="S237" s="49"/>
      <c r="T237" s="49"/>
      <c r="U237" s="49"/>
    </row>
    <row r="238" spans="2:21" s="53" customFormat="1" ht="12.75" customHeight="1" x14ac:dyDescent="0.25">
      <c r="B238" s="1">
        <v>8110</v>
      </c>
      <c r="C238" s="1">
        <v>4211</v>
      </c>
      <c r="D238" s="5">
        <v>1</v>
      </c>
      <c r="E238" s="5">
        <v>1</v>
      </c>
      <c r="F238" s="3"/>
      <c r="G238" s="2" t="s">
        <v>135</v>
      </c>
      <c r="H238" s="55">
        <f>SUM(H239:H261)</f>
        <v>149853688.94</v>
      </c>
      <c r="I238" s="55">
        <f t="shared" ref="I238:K238" si="42">SUM(I239:I261)</f>
        <v>0</v>
      </c>
      <c r="J238" s="55">
        <f t="shared" si="42"/>
        <v>0</v>
      </c>
      <c r="K238" s="55">
        <f t="shared" si="42"/>
        <v>0</v>
      </c>
      <c r="L238" s="55">
        <f>SUM(L239:L261)</f>
        <v>149853688.94</v>
      </c>
      <c r="N238" s="49"/>
      <c r="O238" s="49"/>
      <c r="P238" s="49"/>
      <c r="Q238" s="49"/>
      <c r="R238" s="49"/>
      <c r="S238" s="49"/>
      <c r="T238" s="49"/>
      <c r="U238" s="49"/>
    </row>
    <row r="239" spans="2:21" s="53" customFormat="1" ht="12.75" customHeight="1" x14ac:dyDescent="0.25">
      <c r="B239" s="6">
        <v>8110</v>
      </c>
      <c r="C239" s="6">
        <v>4211</v>
      </c>
      <c r="D239" s="7">
        <v>1</v>
      </c>
      <c r="E239" s="7">
        <v>1</v>
      </c>
      <c r="F239" s="7">
        <v>1</v>
      </c>
      <c r="G239" s="8" t="s">
        <v>136</v>
      </c>
      <c r="H239" s="56">
        <v>78453619.870000005</v>
      </c>
      <c r="I239" s="56">
        <v>0</v>
      </c>
      <c r="J239" s="56">
        <v>0</v>
      </c>
      <c r="K239" s="56">
        <v>0</v>
      </c>
      <c r="L239" s="54">
        <f t="shared" si="37"/>
        <v>78453619.870000005</v>
      </c>
      <c r="N239" s="49"/>
      <c r="O239" s="49"/>
      <c r="P239" s="49"/>
      <c r="Q239" s="49"/>
      <c r="R239" s="49"/>
      <c r="S239" s="49"/>
      <c r="T239" s="49"/>
      <c r="U239" s="49"/>
    </row>
    <row r="240" spans="2:21" s="53" customFormat="1" ht="12.75" customHeight="1" x14ac:dyDescent="0.25">
      <c r="B240" s="6">
        <v>8110</v>
      </c>
      <c r="C240" s="6">
        <v>4211</v>
      </c>
      <c r="D240" s="7">
        <v>1</v>
      </c>
      <c r="E240" s="7">
        <v>1</v>
      </c>
      <c r="F240" s="7">
        <v>2</v>
      </c>
      <c r="G240" s="8" t="s">
        <v>137</v>
      </c>
      <c r="H240" s="56">
        <v>14681481.41</v>
      </c>
      <c r="I240" s="56">
        <v>0</v>
      </c>
      <c r="J240" s="56">
        <v>0</v>
      </c>
      <c r="K240" s="56">
        <v>0</v>
      </c>
      <c r="L240" s="54">
        <f t="shared" si="37"/>
        <v>14681481.41</v>
      </c>
      <c r="N240" s="49"/>
      <c r="O240" s="49"/>
      <c r="P240" s="49"/>
      <c r="Q240" s="49"/>
      <c r="R240" s="49"/>
      <c r="S240" s="49"/>
      <c r="T240" s="49"/>
      <c r="U240" s="49"/>
    </row>
    <row r="241" spans="2:21" s="53" customFormat="1" ht="12.75" customHeight="1" x14ac:dyDescent="0.25">
      <c r="B241" s="6">
        <v>8110</v>
      </c>
      <c r="C241" s="6">
        <v>4211</v>
      </c>
      <c r="D241" s="7">
        <v>1</v>
      </c>
      <c r="E241" s="7">
        <v>1</v>
      </c>
      <c r="F241" s="7">
        <v>3</v>
      </c>
      <c r="G241" s="8" t="s">
        <v>138</v>
      </c>
      <c r="H241" s="56">
        <v>4107557.68</v>
      </c>
      <c r="I241" s="56">
        <v>0</v>
      </c>
      <c r="J241" s="56">
        <v>0</v>
      </c>
      <c r="K241" s="56">
        <v>0</v>
      </c>
      <c r="L241" s="54">
        <f t="shared" si="37"/>
        <v>4107557.68</v>
      </c>
      <c r="N241" s="49"/>
      <c r="O241" s="49"/>
      <c r="P241" s="49"/>
      <c r="Q241" s="49"/>
      <c r="R241" s="49"/>
      <c r="S241" s="49"/>
      <c r="T241" s="49"/>
      <c r="U241" s="49"/>
    </row>
    <row r="242" spans="2:21" s="53" customFormat="1" ht="12.75" customHeight="1" x14ac:dyDescent="0.25">
      <c r="B242" s="6">
        <v>8110</v>
      </c>
      <c r="C242" s="6">
        <v>4211</v>
      </c>
      <c r="D242" s="7">
        <v>1</v>
      </c>
      <c r="E242" s="7">
        <v>1</v>
      </c>
      <c r="F242" s="7">
        <v>4</v>
      </c>
      <c r="G242" s="8" t="s">
        <v>139</v>
      </c>
      <c r="H242" s="56">
        <v>1563919.46</v>
      </c>
      <c r="I242" s="56">
        <v>0</v>
      </c>
      <c r="J242" s="56">
        <v>0</v>
      </c>
      <c r="K242" s="56">
        <v>0</v>
      </c>
      <c r="L242" s="54">
        <f t="shared" si="37"/>
        <v>1563919.46</v>
      </c>
      <c r="N242" s="49"/>
      <c r="O242" s="49"/>
      <c r="P242" s="49"/>
      <c r="Q242" s="49"/>
      <c r="R242" s="49"/>
      <c r="S242" s="49"/>
      <c r="T242" s="49"/>
      <c r="U242" s="49"/>
    </row>
    <row r="243" spans="2:21" s="53" customFormat="1" ht="12.75" customHeight="1" x14ac:dyDescent="0.25">
      <c r="B243" s="6">
        <v>8110</v>
      </c>
      <c r="C243" s="6">
        <v>4211</v>
      </c>
      <c r="D243" s="7">
        <v>1</v>
      </c>
      <c r="E243" s="7">
        <v>1</v>
      </c>
      <c r="F243" s="7">
        <v>5</v>
      </c>
      <c r="G243" s="8" t="s">
        <v>140</v>
      </c>
      <c r="H243" s="56">
        <v>2574442</v>
      </c>
      <c r="I243" s="56">
        <v>0</v>
      </c>
      <c r="J243" s="56">
        <v>0</v>
      </c>
      <c r="K243" s="56">
        <v>0</v>
      </c>
      <c r="L243" s="54">
        <f t="shared" si="37"/>
        <v>2574442</v>
      </c>
      <c r="N243" s="49"/>
      <c r="O243" s="49"/>
      <c r="P243" s="49"/>
      <c r="Q243" s="49"/>
      <c r="R243" s="49"/>
      <c r="S243" s="49"/>
      <c r="T243" s="49"/>
      <c r="U243" s="49"/>
    </row>
    <row r="244" spans="2:21" s="53" customFormat="1" ht="12.75" customHeight="1" x14ac:dyDescent="0.25">
      <c r="B244" s="6">
        <v>8110</v>
      </c>
      <c r="C244" s="6">
        <v>4211</v>
      </c>
      <c r="D244" s="7">
        <v>1</v>
      </c>
      <c r="E244" s="7">
        <v>1</v>
      </c>
      <c r="F244" s="7">
        <v>6</v>
      </c>
      <c r="G244" s="8" t="s">
        <v>141</v>
      </c>
      <c r="H244" s="56">
        <v>305.7</v>
      </c>
      <c r="I244" s="56">
        <v>0</v>
      </c>
      <c r="J244" s="56">
        <v>0</v>
      </c>
      <c r="K244" s="56">
        <v>0</v>
      </c>
      <c r="L244" s="54">
        <f t="shared" si="37"/>
        <v>305.7</v>
      </c>
      <c r="N244" s="49"/>
      <c r="O244" s="49"/>
      <c r="P244" s="49"/>
      <c r="Q244" s="49"/>
      <c r="R244" s="49"/>
      <c r="S244" s="49"/>
      <c r="T244" s="49"/>
      <c r="U244" s="49"/>
    </row>
    <row r="245" spans="2:21" s="53" customFormat="1" ht="21" customHeight="1" x14ac:dyDescent="0.25">
      <c r="B245" s="6">
        <v>8110</v>
      </c>
      <c r="C245" s="6">
        <v>4211</v>
      </c>
      <c r="D245" s="7">
        <v>1</v>
      </c>
      <c r="E245" s="7">
        <v>1</v>
      </c>
      <c r="F245" s="7">
        <v>7</v>
      </c>
      <c r="G245" s="8" t="s">
        <v>142</v>
      </c>
      <c r="H245" s="56">
        <v>612358.77</v>
      </c>
      <c r="I245" s="56">
        <v>0</v>
      </c>
      <c r="J245" s="56">
        <v>0</v>
      </c>
      <c r="K245" s="56">
        <v>0</v>
      </c>
      <c r="L245" s="54">
        <f t="shared" si="37"/>
        <v>612358.77</v>
      </c>
      <c r="N245" s="49"/>
      <c r="O245" s="49"/>
      <c r="P245" s="49"/>
      <c r="Q245" s="49"/>
      <c r="R245" s="49"/>
      <c r="S245" s="49"/>
      <c r="T245" s="49"/>
      <c r="U245" s="49"/>
    </row>
    <row r="246" spans="2:21" s="53" customFormat="1" ht="12.75" customHeight="1" x14ac:dyDescent="0.25">
      <c r="B246" s="6">
        <v>8110</v>
      </c>
      <c r="C246" s="6">
        <v>4211</v>
      </c>
      <c r="D246" s="7">
        <v>1</v>
      </c>
      <c r="E246" s="7">
        <v>1</v>
      </c>
      <c r="F246" s="7">
        <v>8</v>
      </c>
      <c r="G246" s="8" t="s">
        <v>143</v>
      </c>
      <c r="H246" s="56">
        <v>2917492.43</v>
      </c>
      <c r="I246" s="56">
        <v>0</v>
      </c>
      <c r="J246" s="56">
        <v>0</v>
      </c>
      <c r="K246" s="56">
        <v>0</v>
      </c>
      <c r="L246" s="54">
        <f t="shared" si="37"/>
        <v>2917492.43</v>
      </c>
      <c r="N246" s="49"/>
      <c r="O246" s="49"/>
      <c r="P246" s="49"/>
      <c r="Q246" s="49"/>
      <c r="R246" s="49"/>
      <c r="S246" s="49"/>
      <c r="T246" s="49"/>
      <c r="U246" s="49"/>
    </row>
    <row r="247" spans="2:21" s="53" customFormat="1" ht="12.75" customHeight="1" x14ac:dyDescent="0.25">
      <c r="B247" s="6">
        <v>8110</v>
      </c>
      <c r="C247" s="6">
        <v>4211</v>
      </c>
      <c r="D247" s="7">
        <v>1</v>
      </c>
      <c r="E247" s="7">
        <v>1</v>
      </c>
      <c r="F247" s="7">
        <v>9</v>
      </c>
      <c r="G247" s="8" t="s">
        <v>144</v>
      </c>
      <c r="H247" s="56">
        <v>2490819.7000000002</v>
      </c>
      <c r="I247" s="56">
        <v>0</v>
      </c>
      <c r="J247" s="56">
        <v>0</v>
      </c>
      <c r="K247" s="56">
        <v>0</v>
      </c>
      <c r="L247" s="54">
        <f t="shared" si="37"/>
        <v>2490819.7000000002</v>
      </c>
      <c r="N247" s="49"/>
      <c r="O247" s="49"/>
      <c r="P247" s="49"/>
      <c r="Q247" s="49"/>
      <c r="R247" s="49"/>
      <c r="S247" s="49"/>
      <c r="T247" s="49"/>
      <c r="U247" s="49"/>
    </row>
    <row r="248" spans="2:21" s="53" customFormat="1" ht="12.75" customHeight="1" x14ac:dyDescent="0.25">
      <c r="B248" s="6">
        <v>8110</v>
      </c>
      <c r="C248" s="6">
        <v>4211</v>
      </c>
      <c r="D248" s="7">
        <v>1</v>
      </c>
      <c r="E248" s="7">
        <v>1</v>
      </c>
      <c r="F248" s="7">
        <v>10</v>
      </c>
      <c r="G248" s="8" t="s">
        <v>145</v>
      </c>
      <c r="H248" s="56">
        <v>107748.37</v>
      </c>
      <c r="I248" s="56">
        <v>0</v>
      </c>
      <c r="J248" s="56">
        <v>0</v>
      </c>
      <c r="K248" s="56">
        <v>0</v>
      </c>
      <c r="L248" s="54">
        <f t="shared" si="37"/>
        <v>107748.37</v>
      </c>
      <c r="N248" s="49"/>
      <c r="O248" s="49"/>
      <c r="P248" s="49"/>
      <c r="Q248" s="49"/>
      <c r="R248" s="49"/>
      <c r="S248" s="49"/>
      <c r="T248" s="49"/>
      <c r="U248" s="49"/>
    </row>
    <row r="249" spans="2:21" s="53" customFormat="1" ht="21.75" customHeight="1" x14ac:dyDescent="0.25">
      <c r="B249" s="6">
        <v>8110</v>
      </c>
      <c r="C249" s="6">
        <v>4211</v>
      </c>
      <c r="D249" s="7">
        <v>1</v>
      </c>
      <c r="E249" s="7">
        <v>1</v>
      </c>
      <c r="F249" s="7">
        <v>11</v>
      </c>
      <c r="G249" s="8" t="s">
        <v>146</v>
      </c>
      <c r="H249" s="56">
        <v>230727.76</v>
      </c>
      <c r="I249" s="56">
        <v>0</v>
      </c>
      <c r="J249" s="56">
        <v>0</v>
      </c>
      <c r="K249" s="56">
        <v>0</v>
      </c>
      <c r="L249" s="54">
        <f t="shared" si="37"/>
        <v>230727.76</v>
      </c>
      <c r="N249" s="49"/>
      <c r="O249" s="49"/>
      <c r="P249" s="49"/>
      <c r="Q249" s="49"/>
      <c r="R249" s="49"/>
      <c r="S249" s="49"/>
      <c r="T249" s="49"/>
      <c r="U249" s="49"/>
    </row>
    <row r="250" spans="2:21" s="53" customFormat="1" ht="29.25" customHeight="1" x14ac:dyDescent="0.25">
      <c r="B250" s="6">
        <v>8110</v>
      </c>
      <c r="C250" s="6">
        <v>4211</v>
      </c>
      <c r="D250" s="7">
        <v>1</v>
      </c>
      <c r="E250" s="7">
        <v>1</v>
      </c>
      <c r="F250" s="7">
        <v>12</v>
      </c>
      <c r="G250" s="8" t="s">
        <v>147</v>
      </c>
      <c r="H250" s="56">
        <v>0</v>
      </c>
      <c r="I250" s="56">
        <v>0</v>
      </c>
      <c r="J250" s="56">
        <v>0</v>
      </c>
      <c r="K250" s="56">
        <v>0</v>
      </c>
      <c r="L250" s="54">
        <f t="shared" si="37"/>
        <v>0</v>
      </c>
      <c r="N250" s="49"/>
      <c r="O250" s="49"/>
      <c r="P250" s="49"/>
      <c r="Q250" s="49"/>
      <c r="R250" s="49"/>
      <c r="S250" s="49"/>
      <c r="T250" s="49"/>
      <c r="U250" s="49"/>
    </row>
    <row r="251" spans="2:21" s="53" customFormat="1" ht="12.75" customHeight="1" x14ac:dyDescent="0.25">
      <c r="B251" s="6">
        <v>8110</v>
      </c>
      <c r="C251" s="6">
        <v>4211</v>
      </c>
      <c r="D251" s="7">
        <v>1</v>
      </c>
      <c r="E251" s="7">
        <v>1</v>
      </c>
      <c r="F251" s="7">
        <v>13</v>
      </c>
      <c r="G251" s="8" t="s">
        <v>148</v>
      </c>
      <c r="H251" s="56">
        <v>0</v>
      </c>
      <c r="I251" s="56">
        <v>0</v>
      </c>
      <c r="J251" s="56">
        <v>0</v>
      </c>
      <c r="K251" s="56">
        <v>0</v>
      </c>
      <c r="L251" s="54">
        <f t="shared" si="37"/>
        <v>0</v>
      </c>
      <c r="N251" s="49"/>
      <c r="O251" s="49"/>
      <c r="P251" s="49"/>
      <c r="Q251" s="49"/>
      <c r="R251" s="49"/>
      <c r="S251" s="49"/>
      <c r="T251" s="49"/>
      <c r="U251" s="49"/>
    </row>
    <row r="252" spans="2:21" s="53" customFormat="1" ht="12.75" customHeight="1" x14ac:dyDescent="0.25">
      <c r="B252" s="6">
        <v>8110</v>
      </c>
      <c r="C252" s="6">
        <v>4211</v>
      </c>
      <c r="D252" s="7">
        <v>1</v>
      </c>
      <c r="E252" s="7">
        <v>1</v>
      </c>
      <c r="F252" s="7">
        <v>14</v>
      </c>
      <c r="G252" s="8" t="s">
        <v>149</v>
      </c>
      <c r="H252" s="56">
        <v>26407535.09</v>
      </c>
      <c r="I252" s="56">
        <v>0</v>
      </c>
      <c r="J252" s="56">
        <v>0</v>
      </c>
      <c r="K252" s="56">
        <v>0</v>
      </c>
      <c r="L252" s="54">
        <f t="shared" si="37"/>
        <v>26407535.09</v>
      </c>
      <c r="N252" s="49"/>
      <c r="O252" s="49"/>
      <c r="P252" s="49"/>
      <c r="Q252" s="49"/>
      <c r="R252" s="49"/>
      <c r="S252" s="49"/>
      <c r="T252" s="49"/>
      <c r="U252" s="49"/>
    </row>
    <row r="253" spans="2:21" s="53" customFormat="1" ht="12.75" customHeight="1" x14ac:dyDescent="0.25">
      <c r="B253" s="6">
        <v>8110</v>
      </c>
      <c r="C253" s="6">
        <v>4211</v>
      </c>
      <c r="D253" s="7">
        <v>1</v>
      </c>
      <c r="E253" s="7">
        <v>1</v>
      </c>
      <c r="F253" s="7">
        <v>15</v>
      </c>
      <c r="G253" s="8" t="s">
        <v>150</v>
      </c>
      <c r="H253" s="56">
        <v>0</v>
      </c>
      <c r="I253" s="56">
        <v>0</v>
      </c>
      <c r="J253" s="56">
        <v>0</v>
      </c>
      <c r="K253" s="56">
        <v>0</v>
      </c>
      <c r="L253" s="54">
        <f t="shared" si="37"/>
        <v>0</v>
      </c>
      <c r="N253" s="49"/>
      <c r="O253" s="49"/>
      <c r="P253" s="49"/>
      <c r="Q253" s="49"/>
      <c r="R253" s="49"/>
      <c r="S253" s="49"/>
      <c r="T253" s="49"/>
      <c r="U253" s="49"/>
    </row>
    <row r="254" spans="2:21" s="53" customFormat="1" ht="12.75" customHeight="1" x14ac:dyDescent="0.25">
      <c r="B254" s="6">
        <v>8110</v>
      </c>
      <c r="C254" s="6">
        <v>4211</v>
      </c>
      <c r="D254" s="7">
        <v>1</v>
      </c>
      <c r="E254" s="7">
        <v>1</v>
      </c>
      <c r="F254" s="7">
        <v>16</v>
      </c>
      <c r="G254" s="8" t="s">
        <v>151</v>
      </c>
      <c r="H254" s="56">
        <v>0</v>
      </c>
      <c r="I254" s="56">
        <v>0</v>
      </c>
      <c r="J254" s="56">
        <v>0</v>
      </c>
      <c r="K254" s="56">
        <v>0</v>
      </c>
      <c r="L254" s="54">
        <f t="shared" si="37"/>
        <v>0</v>
      </c>
      <c r="N254" s="49"/>
      <c r="O254" s="49"/>
      <c r="P254" s="49"/>
      <c r="Q254" s="49"/>
      <c r="R254" s="49"/>
      <c r="S254" s="49"/>
      <c r="T254" s="49"/>
      <c r="U254" s="49"/>
    </row>
    <row r="255" spans="2:21" s="53" customFormat="1" ht="12.75" customHeight="1" x14ac:dyDescent="0.25">
      <c r="B255" s="6">
        <v>8110</v>
      </c>
      <c r="C255" s="6">
        <v>4211</v>
      </c>
      <c r="D255" s="7">
        <v>1</v>
      </c>
      <c r="E255" s="7">
        <v>1</v>
      </c>
      <c r="F255" s="7">
        <v>17</v>
      </c>
      <c r="G255" s="8" t="s">
        <v>152</v>
      </c>
      <c r="H255" s="56">
        <v>0</v>
      </c>
      <c r="I255" s="56">
        <v>0</v>
      </c>
      <c r="J255" s="56">
        <v>0</v>
      </c>
      <c r="K255" s="56">
        <v>0</v>
      </c>
      <c r="L255" s="54">
        <f t="shared" si="37"/>
        <v>0</v>
      </c>
      <c r="N255" s="49"/>
      <c r="O255" s="49"/>
      <c r="P255" s="49"/>
      <c r="Q255" s="49"/>
      <c r="R255" s="49"/>
      <c r="S255" s="49"/>
      <c r="T255" s="49"/>
      <c r="U255" s="49"/>
    </row>
    <row r="256" spans="2:21" s="53" customFormat="1" ht="12.75" customHeight="1" x14ac:dyDescent="0.25">
      <c r="B256" s="6">
        <v>8110</v>
      </c>
      <c r="C256" s="6">
        <v>4211</v>
      </c>
      <c r="D256" s="7">
        <v>1</v>
      </c>
      <c r="E256" s="7">
        <v>1</v>
      </c>
      <c r="F256" s="7">
        <v>18</v>
      </c>
      <c r="G256" s="8" t="s">
        <v>153</v>
      </c>
      <c r="H256" s="56">
        <v>0</v>
      </c>
      <c r="I256" s="56">
        <v>0</v>
      </c>
      <c r="J256" s="56">
        <v>0</v>
      </c>
      <c r="K256" s="56">
        <v>0</v>
      </c>
      <c r="L256" s="54">
        <f t="shared" si="37"/>
        <v>0</v>
      </c>
      <c r="N256" s="49"/>
      <c r="O256" s="49"/>
      <c r="P256" s="49"/>
      <c r="Q256" s="49"/>
      <c r="R256" s="49"/>
      <c r="S256" s="49"/>
      <c r="T256" s="49"/>
      <c r="U256" s="49"/>
    </row>
    <row r="257" spans="2:21" s="53" customFormat="1" ht="12.75" customHeight="1" x14ac:dyDescent="0.25">
      <c r="B257" s="6">
        <v>8110</v>
      </c>
      <c r="C257" s="6">
        <v>4211</v>
      </c>
      <c r="D257" s="7">
        <v>1</v>
      </c>
      <c r="E257" s="7">
        <v>1</v>
      </c>
      <c r="F257" s="7">
        <v>19</v>
      </c>
      <c r="G257" s="8" t="s">
        <v>154</v>
      </c>
      <c r="H257" s="56">
        <v>0</v>
      </c>
      <c r="I257" s="56">
        <v>0</v>
      </c>
      <c r="J257" s="56">
        <v>0</v>
      </c>
      <c r="K257" s="56">
        <v>0</v>
      </c>
      <c r="L257" s="54">
        <f t="shared" si="37"/>
        <v>0</v>
      </c>
      <c r="N257" s="49"/>
      <c r="O257" s="49"/>
      <c r="P257" s="49"/>
      <c r="Q257" s="49"/>
      <c r="R257" s="49"/>
      <c r="S257" s="49"/>
      <c r="T257" s="49"/>
      <c r="U257" s="49"/>
    </row>
    <row r="258" spans="2:21" s="53" customFormat="1" ht="12.75" customHeight="1" x14ac:dyDescent="0.25">
      <c r="B258" s="6">
        <v>8110</v>
      </c>
      <c r="C258" s="6">
        <v>4211</v>
      </c>
      <c r="D258" s="7">
        <v>1</v>
      </c>
      <c r="E258" s="7">
        <v>1</v>
      </c>
      <c r="F258" s="7">
        <v>20</v>
      </c>
      <c r="G258" s="8" t="s">
        <v>155</v>
      </c>
      <c r="H258" s="56">
        <v>0</v>
      </c>
      <c r="I258" s="56">
        <v>0</v>
      </c>
      <c r="J258" s="56">
        <v>0</v>
      </c>
      <c r="K258" s="56">
        <v>0</v>
      </c>
      <c r="L258" s="54">
        <f t="shared" si="37"/>
        <v>0</v>
      </c>
      <c r="N258" s="49"/>
      <c r="O258" s="49"/>
      <c r="P258" s="49"/>
      <c r="Q258" s="49"/>
      <c r="R258" s="49"/>
      <c r="S258" s="49"/>
      <c r="T258" s="49"/>
      <c r="U258" s="49"/>
    </row>
    <row r="259" spans="2:21" s="53" customFormat="1" ht="33" customHeight="1" x14ac:dyDescent="0.25">
      <c r="B259" s="6">
        <v>8110</v>
      </c>
      <c r="C259" s="6">
        <v>4211</v>
      </c>
      <c r="D259" s="7">
        <v>1</v>
      </c>
      <c r="E259" s="7">
        <v>1</v>
      </c>
      <c r="F259" s="7">
        <v>21</v>
      </c>
      <c r="G259" s="8" t="s">
        <v>156</v>
      </c>
      <c r="H259" s="56">
        <v>9837179</v>
      </c>
      <c r="I259" s="56">
        <v>0</v>
      </c>
      <c r="J259" s="56">
        <v>0</v>
      </c>
      <c r="K259" s="56">
        <v>0</v>
      </c>
      <c r="L259" s="54">
        <f t="shared" si="37"/>
        <v>9837179</v>
      </c>
      <c r="N259" s="49"/>
      <c r="O259" s="49"/>
      <c r="P259" s="49"/>
      <c r="Q259" s="49"/>
      <c r="R259" s="49"/>
      <c r="S259" s="49"/>
      <c r="T259" s="49"/>
      <c r="U259" s="49"/>
    </row>
    <row r="260" spans="2:21" s="53" customFormat="1" x14ac:dyDescent="0.25">
      <c r="B260" s="6">
        <v>8110</v>
      </c>
      <c r="C260" s="6">
        <v>4211</v>
      </c>
      <c r="D260" s="7">
        <v>1</v>
      </c>
      <c r="E260" s="7">
        <v>1</v>
      </c>
      <c r="F260" s="7">
        <v>22</v>
      </c>
      <c r="G260" s="8" t="s">
        <v>252</v>
      </c>
      <c r="H260" s="56">
        <v>136989.47</v>
      </c>
      <c r="I260" s="56">
        <v>0</v>
      </c>
      <c r="J260" s="56">
        <v>0</v>
      </c>
      <c r="K260" s="56">
        <v>0</v>
      </c>
      <c r="L260" s="54">
        <f t="shared" si="37"/>
        <v>136989.47</v>
      </c>
      <c r="N260" s="49"/>
      <c r="O260" s="49"/>
      <c r="P260" s="49"/>
      <c r="Q260" s="49"/>
      <c r="R260" s="49"/>
      <c r="S260" s="49"/>
      <c r="T260" s="49"/>
      <c r="U260" s="49"/>
    </row>
    <row r="261" spans="2:21" s="53" customFormat="1" x14ac:dyDescent="0.25">
      <c r="B261" s="6">
        <v>8110</v>
      </c>
      <c r="C261" s="6">
        <v>4211</v>
      </c>
      <c r="D261" s="7">
        <v>1</v>
      </c>
      <c r="E261" s="7">
        <v>1</v>
      </c>
      <c r="F261" s="7">
        <v>23</v>
      </c>
      <c r="G261" s="8" t="s">
        <v>253</v>
      </c>
      <c r="H261" s="56">
        <v>5731512.2300000004</v>
      </c>
      <c r="I261" s="56">
        <v>0</v>
      </c>
      <c r="J261" s="56">
        <v>0</v>
      </c>
      <c r="K261" s="56">
        <v>0</v>
      </c>
      <c r="L261" s="54">
        <f t="shared" si="37"/>
        <v>5731512.2300000004</v>
      </c>
      <c r="N261" s="49"/>
      <c r="O261" s="49"/>
      <c r="P261" s="49"/>
      <c r="Q261" s="49"/>
      <c r="R261" s="49"/>
      <c r="S261" s="49"/>
      <c r="T261" s="49"/>
      <c r="U261" s="49"/>
    </row>
    <row r="262" spans="2:21" s="53" customFormat="1" ht="12.75" customHeight="1" x14ac:dyDescent="0.25">
      <c r="B262" s="1">
        <v>8110</v>
      </c>
      <c r="C262" s="1">
        <v>4212</v>
      </c>
      <c r="D262" s="3"/>
      <c r="E262" s="4"/>
      <c r="F262" s="4"/>
      <c r="G262" s="2" t="s">
        <v>157</v>
      </c>
      <c r="H262" s="55">
        <f t="shared" ref="H262:K263" si="43">SUM(H263)</f>
        <v>84704077.389999986</v>
      </c>
      <c r="I262" s="55">
        <f t="shared" si="43"/>
        <v>0</v>
      </c>
      <c r="J262" s="55">
        <f t="shared" si="43"/>
        <v>0</v>
      </c>
      <c r="K262" s="55">
        <f t="shared" si="43"/>
        <v>0</v>
      </c>
      <c r="L262" s="57">
        <f t="shared" ref="L262:L312" si="44">SUM(H262:K262)</f>
        <v>84704077.389999986</v>
      </c>
      <c r="N262" s="49"/>
      <c r="O262" s="49"/>
      <c r="P262" s="49"/>
      <c r="Q262" s="49"/>
      <c r="R262" s="49"/>
      <c r="S262" s="49"/>
      <c r="T262" s="49"/>
      <c r="U262" s="49"/>
    </row>
    <row r="263" spans="2:21" s="53" customFormat="1" ht="12.75" customHeight="1" x14ac:dyDescent="0.25">
      <c r="B263" s="1">
        <v>8110</v>
      </c>
      <c r="C263" s="1">
        <v>4212</v>
      </c>
      <c r="D263" s="5">
        <v>1</v>
      </c>
      <c r="E263" s="5"/>
      <c r="F263" s="3"/>
      <c r="G263" s="2" t="s">
        <v>1</v>
      </c>
      <c r="H263" s="55">
        <f t="shared" si="43"/>
        <v>84704077.389999986</v>
      </c>
      <c r="I263" s="55">
        <f t="shared" si="43"/>
        <v>0</v>
      </c>
      <c r="J263" s="55">
        <f t="shared" si="43"/>
        <v>0</v>
      </c>
      <c r="K263" s="55">
        <f t="shared" si="43"/>
        <v>0</v>
      </c>
      <c r="L263" s="57">
        <f t="shared" si="44"/>
        <v>84704077.389999986</v>
      </c>
      <c r="N263" s="49"/>
      <c r="O263" s="49"/>
      <c r="P263" s="49"/>
      <c r="Q263" s="49"/>
      <c r="R263" s="49"/>
      <c r="S263" s="49"/>
      <c r="T263" s="49"/>
      <c r="U263" s="49"/>
    </row>
    <row r="264" spans="2:21" s="53" customFormat="1" ht="12.75" customHeight="1" x14ac:dyDescent="0.25">
      <c r="B264" s="1">
        <v>8110</v>
      </c>
      <c r="C264" s="1">
        <v>4212</v>
      </c>
      <c r="D264" s="5">
        <v>1</v>
      </c>
      <c r="E264" s="5">
        <v>2</v>
      </c>
      <c r="F264" s="3"/>
      <c r="G264" s="2" t="s">
        <v>1</v>
      </c>
      <c r="H264" s="55">
        <f>SUM(H265:H291)</f>
        <v>84704077.389999986</v>
      </c>
      <c r="I264" s="55">
        <f>SUM(I265:I291)</f>
        <v>0</v>
      </c>
      <c r="J264" s="55">
        <f>SUM(J265:J291)</f>
        <v>0</v>
      </c>
      <c r="K264" s="55">
        <f>SUM(K265:K291)</f>
        <v>0</v>
      </c>
      <c r="L264" s="57">
        <f t="shared" si="44"/>
        <v>84704077.389999986</v>
      </c>
      <c r="N264" s="49"/>
      <c r="O264" s="49"/>
      <c r="P264" s="49"/>
      <c r="Q264" s="49"/>
      <c r="R264" s="49"/>
      <c r="S264" s="49"/>
      <c r="T264" s="49"/>
      <c r="U264" s="49"/>
    </row>
    <row r="265" spans="2:21" s="53" customFormat="1" ht="12.75" customHeight="1" x14ac:dyDescent="0.25">
      <c r="B265" s="6">
        <v>8110</v>
      </c>
      <c r="C265" s="6">
        <v>4212</v>
      </c>
      <c r="D265" s="7">
        <v>1</v>
      </c>
      <c r="E265" s="7">
        <v>2</v>
      </c>
      <c r="F265" s="7">
        <v>1</v>
      </c>
      <c r="G265" s="8" t="s">
        <v>158</v>
      </c>
      <c r="H265" s="56">
        <v>30915191.539999999</v>
      </c>
      <c r="I265" s="56">
        <v>0</v>
      </c>
      <c r="J265" s="56">
        <v>0</v>
      </c>
      <c r="K265" s="56">
        <v>0</v>
      </c>
      <c r="L265" s="54">
        <f t="shared" si="44"/>
        <v>30915191.539999999</v>
      </c>
      <c r="N265" s="49"/>
      <c r="O265" s="49"/>
      <c r="P265" s="49"/>
      <c r="Q265" s="49"/>
      <c r="R265" s="49"/>
      <c r="S265" s="49"/>
      <c r="T265" s="49"/>
      <c r="U265" s="49"/>
    </row>
    <row r="266" spans="2:21" s="53" customFormat="1" ht="18" customHeight="1" x14ac:dyDescent="0.25">
      <c r="B266" s="6">
        <v>8110</v>
      </c>
      <c r="C266" s="6">
        <v>4212</v>
      </c>
      <c r="D266" s="7">
        <v>1</v>
      </c>
      <c r="E266" s="7">
        <v>2</v>
      </c>
      <c r="F266" s="7">
        <v>2</v>
      </c>
      <c r="G266" s="8" t="s">
        <v>159</v>
      </c>
      <c r="H266" s="56">
        <v>47691460.469999999</v>
      </c>
      <c r="I266" s="56">
        <v>0</v>
      </c>
      <c r="J266" s="56">
        <v>0</v>
      </c>
      <c r="K266" s="56">
        <v>0</v>
      </c>
      <c r="L266" s="54">
        <f t="shared" si="44"/>
        <v>47691460.469999999</v>
      </c>
      <c r="N266" s="49"/>
      <c r="O266" s="49"/>
      <c r="P266" s="49"/>
      <c r="Q266" s="49"/>
      <c r="R266" s="49"/>
      <c r="S266" s="49"/>
      <c r="T266" s="49"/>
      <c r="U266" s="49"/>
    </row>
    <row r="267" spans="2:21" s="53" customFormat="1" ht="12.75" customHeight="1" x14ac:dyDescent="0.25">
      <c r="B267" s="6">
        <v>8110</v>
      </c>
      <c r="C267" s="6">
        <v>4212</v>
      </c>
      <c r="D267" s="7">
        <v>1</v>
      </c>
      <c r="E267" s="7">
        <v>2</v>
      </c>
      <c r="F267" s="7">
        <v>3</v>
      </c>
      <c r="G267" s="8" t="s">
        <v>160</v>
      </c>
      <c r="H267" s="56">
        <v>0</v>
      </c>
      <c r="I267" s="56">
        <v>0</v>
      </c>
      <c r="J267" s="56">
        <v>0</v>
      </c>
      <c r="K267" s="56">
        <v>0</v>
      </c>
      <c r="L267" s="54">
        <f t="shared" si="44"/>
        <v>0</v>
      </c>
      <c r="N267" s="49"/>
      <c r="O267" s="49"/>
      <c r="P267" s="49"/>
      <c r="Q267" s="49"/>
      <c r="R267" s="49"/>
      <c r="S267" s="49"/>
      <c r="T267" s="49"/>
      <c r="U267" s="49"/>
    </row>
    <row r="268" spans="2:21" s="53" customFormat="1" ht="12.75" customHeight="1" x14ac:dyDescent="0.25">
      <c r="B268" s="6">
        <v>8110</v>
      </c>
      <c r="C268" s="6">
        <v>4212</v>
      </c>
      <c r="D268" s="7">
        <v>1</v>
      </c>
      <c r="E268" s="7">
        <v>2</v>
      </c>
      <c r="F268" s="7">
        <v>4</v>
      </c>
      <c r="G268" s="8" t="s">
        <v>161</v>
      </c>
      <c r="H268" s="56">
        <v>0</v>
      </c>
      <c r="I268" s="56">
        <v>0</v>
      </c>
      <c r="J268" s="56">
        <v>0</v>
      </c>
      <c r="K268" s="56">
        <v>0</v>
      </c>
      <c r="L268" s="54">
        <f t="shared" si="44"/>
        <v>0</v>
      </c>
      <c r="N268" s="49"/>
      <c r="O268" s="49"/>
      <c r="P268" s="49"/>
      <c r="Q268" s="49"/>
      <c r="R268" s="49"/>
      <c r="S268" s="49"/>
      <c r="T268" s="49"/>
      <c r="U268" s="49"/>
    </row>
    <row r="269" spans="2:21" s="53" customFormat="1" ht="12.75" customHeight="1" x14ac:dyDescent="0.25">
      <c r="B269" s="6">
        <v>8110</v>
      </c>
      <c r="C269" s="6">
        <v>4212</v>
      </c>
      <c r="D269" s="7">
        <v>1</v>
      </c>
      <c r="E269" s="7">
        <v>2</v>
      </c>
      <c r="F269" s="7">
        <v>5</v>
      </c>
      <c r="G269" s="8" t="s">
        <v>162</v>
      </c>
      <c r="H269" s="56">
        <v>0</v>
      </c>
      <c r="I269" s="56">
        <v>0</v>
      </c>
      <c r="J269" s="56">
        <v>0</v>
      </c>
      <c r="K269" s="56">
        <v>0</v>
      </c>
      <c r="L269" s="54">
        <f t="shared" si="44"/>
        <v>0</v>
      </c>
      <c r="N269" s="49"/>
      <c r="O269" s="49"/>
      <c r="P269" s="49"/>
      <c r="Q269" s="49"/>
      <c r="R269" s="49"/>
      <c r="S269" s="49"/>
      <c r="T269" s="49"/>
      <c r="U269" s="49"/>
    </row>
    <row r="270" spans="2:21" s="53" customFormat="1" ht="12.75" customHeight="1" x14ac:dyDescent="0.25">
      <c r="B270" s="6">
        <v>8110</v>
      </c>
      <c r="C270" s="6">
        <v>4212</v>
      </c>
      <c r="D270" s="7">
        <v>1</v>
      </c>
      <c r="E270" s="7">
        <v>2</v>
      </c>
      <c r="F270" s="7">
        <v>6</v>
      </c>
      <c r="G270" s="8" t="s">
        <v>163</v>
      </c>
      <c r="H270" s="56">
        <v>0</v>
      </c>
      <c r="I270" s="56">
        <v>0</v>
      </c>
      <c r="J270" s="56">
        <v>0</v>
      </c>
      <c r="K270" s="56">
        <v>0</v>
      </c>
      <c r="L270" s="54">
        <f t="shared" si="44"/>
        <v>0</v>
      </c>
      <c r="N270" s="49"/>
      <c r="O270" s="49"/>
      <c r="P270" s="49"/>
      <c r="Q270" s="49"/>
      <c r="R270" s="49"/>
      <c r="S270" s="49"/>
      <c r="T270" s="49"/>
      <c r="U270" s="49"/>
    </row>
    <row r="271" spans="2:21" s="53" customFormat="1" ht="12.75" customHeight="1" x14ac:dyDescent="0.25">
      <c r="B271" s="6">
        <v>8110</v>
      </c>
      <c r="C271" s="6">
        <v>4212</v>
      </c>
      <c r="D271" s="7">
        <v>1</v>
      </c>
      <c r="E271" s="7">
        <v>2</v>
      </c>
      <c r="F271" s="7">
        <v>7</v>
      </c>
      <c r="G271" s="8" t="s">
        <v>164</v>
      </c>
      <c r="H271" s="56">
        <v>0</v>
      </c>
      <c r="I271" s="56">
        <v>0</v>
      </c>
      <c r="J271" s="56">
        <v>0</v>
      </c>
      <c r="K271" s="56">
        <v>0</v>
      </c>
      <c r="L271" s="54">
        <f t="shared" si="44"/>
        <v>0</v>
      </c>
      <c r="N271" s="49"/>
      <c r="O271" s="49"/>
      <c r="P271" s="49"/>
      <c r="Q271" s="49"/>
      <c r="R271" s="49"/>
      <c r="S271" s="49"/>
      <c r="T271" s="49"/>
      <c r="U271" s="49"/>
    </row>
    <row r="272" spans="2:21" s="53" customFormat="1" ht="12.75" customHeight="1" x14ac:dyDescent="0.25">
      <c r="B272" s="6">
        <v>8110</v>
      </c>
      <c r="C272" s="6">
        <v>4212</v>
      </c>
      <c r="D272" s="7">
        <v>1</v>
      </c>
      <c r="E272" s="7">
        <v>2</v>
      </c>
      <c r="F272" s="7">
        <v>8</v>
      </c>
      <c r="G272" s="8" t="s">
        <v>165</v>
      </c>
      <c r="H272" s="56">
        <v>0</v>
      </c>
      <c r="I272" s="56">
        <v>0</v>
      </c>
      <c r="J272" s="56">
        <v>0</v>
      </c>
      <c r="K272" s="56">
        <v>0</v>
      </c>
      <c r="L272" s="54">
        <f t="shared" si="44"/>
        <v>0</v>
      </c>
      <c r="N272" s="49"/>
      <c r="O272" s="49"/>
      <c r="P272" s="49"/>
      <c r="Q272" s="49"/>
      <c r="R272" s="49"/>
      <c r="S272" s="49"/>
      <c r="T272" s="49"/>
      <c r="U272" s="49"/>
    </row>
    <row r="273" spans="2:21" s="53" customFormat="1" ht="12.75" customHeight="1" x14ac:dyDescent="0.25">
      <c r="B273" s="6">
        <v>8110</v>
      </c>
      <c r="C273" s="6">
        <v>4212</v>
      </c>
      <c r="D273" s="7">
        <v>1</v>
      </c>
      <c r="E273" s="7">
        <v>2</v>
      </c>
      <c r="F273" s="7">
        <v>9</v>
      </c>
      <c r="G273" s="8" t="s">
        <v>166</v>
      </c>
      <c r="H273" s="56">
        <v>0</v>
      </c>
      <c r="I273" s="56">
        <v>0</v>
      </c>
      <c r="J273" s="56">
        <v>0</v>
      </c>
      <c r="K273" s="56">
        <v>0</v>
      </c>
      <c r="L273" s="54">
        <f t="shared" si="44"/>
        <v>0</v>
      </c>
      <c r="N273" s="49"/>
      <c r="O273" s="49"/>
      <c r="P273" s="49"/>
      <c r="Q273" s="49"/>
      <c r="R273" s="49"/>
      <c r="S273" s="49"/>
      <c r="T273" s="49"/>
      <c r="U273" s="49"/>
    </row>
    <row r="274" spans="2:21" s="53" customFormat="1" ht="12.75" customHeight="1" x14ac:dyDescent="0.25">
      <c r="B274" s="6">
        <v>8110</v>
      </c>
      <c r="C274" s="6">
        <v>4212</v>
      </c>
      <c r="D274" s="7">
        <v>1</v>
      </c>
      <c r="E274" s="7">
        <v>2</v>
      </c>
      <c r="F274" s="7">
        <v>10</v>
      </c>
      <c r="G274" s="8" t="s">
        <v>167</v>
      </c>
      <c r="H274" s="56">
        <v>3597417.38</v>
      </c>
      <c r="I274" s="56">
        <v>0</v>
      </c>
      <c r="J274" s="56">
        <v>0</v>
      </c>
      <c r="K274" s="56">
        <v>0</v>
      </c>
      <c r="L274" s="54">
        <f t="shared" si="44"/>
        <v>3597417.38</v>
      </c>
      <c r="N274" s="49"/>
      <c r="O274" s="49"/>
      <c r="P274" s="49"/>
      <c r="Q274" s="49"/>
      <c r="R274" s="49"/>
      <c r="S274" s="49"/>
      <c r="T274" s="49"/>
      <c r="U274" s="49"/>
    </row>
    <row r="275" spans="2:21" s="53" customFormat="1" ht="18.75" customHeight="1" x14ac:dyDescent="0.25">
      <c r="B275" s="6">
        <v>8110</v>
      </c>
      <c r="C275" s="6">
        <v>4212</v>
      </c>
      <c r="D275" s="7">
        <v>1</v>
      </c>
      <c r="E275" s="7">
        <v>2</v>
      </c>
      <c r="F275" s="7">
        <v>11</v>
      </c>
      <c r="G275" s="8" t="s">
        <v>168</v>
      </c>
      <c r="H275" s="56">
        <v>0</v>
      </c>
      <c r="I275" s="56">
        <v>0</v>
      </c>
      <c r="J275" s="56">
        <v>0</v>
      </c>
      <c r="K275" s="56">
        <v>0</v>
      </c>
      <c r="L275" s="54">
        <f t="shared" si="44"/>
        <v>0</v>
      </c>
      <c r="N275" s="49"/>
      <c r="O275" s="49"/>
      <c r="P275" s="49"/>
      <c r="Q275" s="49"/>
      <c r="R275" s="49"/>
      <c r="S275" s="49"/>
      <c r="T275" s="49"/>
      <c r="U275" s="49"/>
    </row>
    <row r="276" spans="2:21" s="53" customFormat="1" ht="12.75" customHeight="1" x14ac:dyDescent="0.25">
      <c r="B276" s="6">
        <v>8110</v>
      </c>
      <c r="C276" s="6">
        <v>4212</v>
      </c>
      <c r="D276" s="7">
        <v>1</v>
      </c>
      <c r="E276" s="7">
        <v>2</v>
      </c>
      <c r="F276" s="7">
        <v>12</v>
      </c>
      <c r="G276" s="8" t="s">
        <v>169</v>
      </c>
      <c r="H276" s="56">
        <v>0</v>
      </c>
      <c r="I276" s="56">
        <v>0</v>
      </c>
      <c r="J276" s="56">
        <v>0</v>
      </c>
      <c r="K276" s="56">
        <v>0</v>
      </c>
      <c r="L276" s="54">
        <f t="shared" si="44"/>
        <v>0</v>
      </c>
      <c r="N276" s="49"/>
      <c r="O276" s="49"/>
      <c r="P276" s="49"/>
      <c r="Q276" s="49"/>
      <c r="R276" s="49"/>
      <c r="S276" s="49"/>
      <c r="T276" s="49"/>
      <c r="U276" s="49"/>
    </row>
    <row r="277" spans="2:21" s="53" customFormat="1" ht="12.75" customHeight="1" x14ac:dyDescent="0.25">
      <c r="B277" s="6">
        <v>8110</v>
      </c>
      <c r="C277" s="6">
        <v>4212</v>
      </c>
      <c r="D277" s="7">
        <v>1</v>
      </c>
      <c r="E277" s="7">
        <v>2</v>
      </c>
      <c r="F277" s="7">
        <v>13</v>
      </c>
      <c r="G277" s="8" t="s">
        <v>170</v>
      </c>
      <c r="H277" s="56">
        <v>0</v>
      </c>
      <c r="I277" s="56">
        <v>0</v>
      </c>
      <c r="J277" s="56">
        <v>0</v>
      </c>
      <c r="K277" s="56">
        <v>0</v>
      </c>
      <c r="L277" s="54">
        <f t="shared" si="44"/>
        <v>0</v>
      </c>
      <c r="N277" s="49"/>
      <c r="O277" s="49"/>
      <c r="P277" s="49"/>
      <c r="Q277" s="49"/>
      <c r="R277" s="49"/>
      <c r="S277" s="49"/>
      <c r="T277" s="49"/>
      <c r="U277" s="49"/>
    </row>
    <row r="278" spans="2:21" s="53" customFormat="1" ht="12.75" customHeight="1" x14ac:dyDescent="0.25">
      <c r="B278" s="6">
        <v>8110</v>
      </c>
      <c r="C278" s="6">
        <v>4212</v>
      </c>
      <c r="D278" s="7">
        <v>1</v>
      </c>
      <c r="E278" s="7">
        <v>2</v>
      </c>
      <c r="F278" s="7">
        <v>14</v>
      </c>
      <c r="G278" s="8" t="s">
        <v>171</v>
      </c>
      <c r="H278" s="56">
        <v>0</v>
      </c>
      <c r="I278" s="56">
        <v>0</v>
      </c>
      <c r="J278" s="56">
        <v>0</v>
      </c>
      <c r="K278" s="56">
        <v>0</v>
      </c>
      <c r="L278" s="54">
        <f t="shared" si="44"/>
        <v>0</v>
      </c>
      <c r="N278" s="49"/>
      <c r="O278" s="49"/>
      <c r="P278" s="49"/>
      <c r="Q278" s="49"/>
      <c r="R278" s="49"/>
      <c r="S278" s="49"/>
      <c r="T278" s="49"/>
      <c r="U278" s="49"/>
    </row>
    <row r="279" spans="2:21" s="53" customFormat="1" ht="12.75" customHeight="1" x14ac:dyDescent="0.25">
      <c r="B279" s="6">
        <v>8110</v>
      </c>
      <c r="C279" s="6">
        <v>4212</v>
      </c>
      <c r="D279" s="7">
        <v>1</v>
      </c>
      <c r="E279" s="7">
        <v>2</v>
      </c>
      <c r="F279" s="7">
        <v>15</v>
      </c>
      <c r="G279" s="8" t="s">
        <v>172</v>
      </c>
      <c r="H279" s="56">
        <v>0</v>
      </c>
      <c r="I279" s="56">
        <v>0</v>
      </c>
      <c r="J279" s="56">
        <v>0</v>
      </c>
      <c r="K279" s="56">
        <v>0</v>
      </c>
      <c r="L279" s="54">
        <f t="shared" si="44"/>
        <v>0</v>
      </c>
      <c r="N279" s="49"/>
      <c r="O279" s="49"/>
      <c r="P279" s="49"/>
      <c r="Q279" s="49"/>
      <c r="R279" s="49"/>
      <c r="S279" s="49"/>
      <c r="T279" s="49"/>
      <c r="U279" s="49"/>
    </row>
    <row r="280" spans="2:21" s="53" customFormat="1" ht="12.75" customHeight="1" x14ac:dyDescent="0.25">
      <c r="B280" s="6">
        <v>8110</v>
      </c>
      <c r="C280" s="6">
        <v>4212</v>
      </c>
      <c r="D280" s="7">
        <v>1</v>
      </c>
      <c r="E280" s="7">
        <v>2</v>
      </c>
      <c r="F280" s="7">
        <v>16</v>
      </c>
      <c r="G280" s="8" t="s">
        <v>173</v>
      </c>
      <c r="H280" s="56">
        <v>0</v>
      </c>
      <c r="I280" s="56">
        <v>0</v>
      </c>
      <c r="J280" s="56">
        <v>0</v>
      </c>
      <c r="K280" s="56">
        <v>0</v>
      </c>
      <c r="L280" s="54">
        <f t="shared" si="44"/>
        <v>0</v>
      </c>
      <c r="N280" s="49"/>
      <c r="O280" s="49"/>
      <c r="P280" s="49"/>
      <c r="Q280" s="49"/>
      <c r="R280" s="49"/>
      <c r="S280" s="49"/>
      <c r="T280" s="49"/>
      <c r="U280" s="49"/>
    </row>
    <row r="281" spans="2:21" s="53" customFormat="1" ht="12.75" customHeight="1" x14ac:dyDescent="0.25">
      <c r="B281" s="6">
        <v>8110</v>
      </c>
      <c r="C281" s="6">
        <v>4212</v>
      </c>
      <c r="D281" s="7">
        <v>1</v>
      </c>
      <c r="E281" s="7">
        <v>2</v>
      </c>
      <c r="F281" s="7">
        <v>17</v>
      </c>
      <c r="G281" s="8" t="s">
        <v>174</v>
      </c>
      <c r="H281" s="56">
        <v>0</v>
      </c>
      <c r="I281" s="56">
        <v>0</v>
      </c>
      <c r="J281" s="56">
        <v>0</v>
      </c>
      <c r="K281" s="56">
        <v>0</v>
      </c>
      <c r="L281" s="54">
        <f t="shared" si="44"/>
        <v>0</v>
      </c>
      <c r="N281" s="49"/>
      <c r="O281" s="49"/>
      <c r="P281" s="49"/>
      <c r="Q281" s="49"/>
      <c r="R281" s="49"/>
      <c r="S281" s="49"/>
      <c r="T281" s="49"/>
      <c r="U281" s="49"/>
    </row>
    <row r="282" spans="2:21" s="53" customFormat="1" ht="12.75" customHeight="1" x14ac:dyDescent="0.25">
      <c r="B282" s="6">
        <v>8110</v>
      </c>
      <c r="C282" s="6">
        <v>4212</v>
      </c>
      <c r="D282" s="7">
        <v>1</v>
      </c>
      <c r="E282" s="7">
        <v>2</v>
      </c>
      <c r="F282" s="7">
        <v>18</v>
      </c>
      <c r="G282" s="8" t="s">
        <v>175</v>
      </c>
      <c r="H282" s="56">
        <v>0</v>
      </c>
      <c r="I282" s="56">
        <v>0</v>
      </c>
      <c r="J282" s="56">
        <v>0</v>
      </c>
      <c r="K282" s="56">
        <v>0</v>
      </c>
      <c r="L282" s="54">
        <f t="shared" si="44"/>
        <v>0</v>
      </c>
      <c r="N282" s="49"/>
      <c r="O282" s="49"/>
      <c r="P282" s="49"/>
      <c r="Q282" s="49"/>
      <c r="R282" s="49"/>
      <c r="S282" s="49"/>
      <c r="T282" s="49"/>
      <c r="U282" s="49"/>
    </row>
    <row r="283" spans="2:21" s="53" customFormat="1" ht="12.75" customHeight="1" x14ac:dyDescent="0.25">
      <c r="B283" s="6">
        <v>8110</v>
      </c>
      <c r="C283" s="6">
        <v>4212</v>
      </c>
      <c r="D283" s="7">
        <v>1</v>
      </c>
      <c r="E283" s="7">
        <v>2</v>
      </c>
      <c r="F283" s="7">
        <v>19</v>
      </c>
      <c r="G283" s="8" t="s">
        <v>176</v>
      </c>
      <c r="H283" s="56">
        <v>0</v>
      </c>
      <c r="I283" s="56">
        <v>0</v>
      </c>
      <c r="J283" s="56">
        <v>0</v>
      </c>
      <c r="K283" s="56">
        <v>0</v>
      </c>
      <c r="L283" s="54">
        <f t="shared" si="44"/>
        <v>0</v>
      </c>
      <c r="N283" s="49"/>
      <c r="O283" s="49"/>
      <c r="P283" s="49"/>
      <c r="Q283" s="49"/>
      <c r="R283" s="49"/>
      <c r="S283" s="49"/>
      <c r="T283" s="49"/>
      <c r="U283" s="49"/>
    </row>
    <row r="284" spans="2:21" s="53" customFormat="1" ht="12.75" customHeight="1" x14ac:dyDescent="0.25">
      <c r="B284" s="6">
        <v>8110</v>
      </c>
      <c r="C284" s="6">
        <v>4212</v>
      </c>
      <c r="D284" s="7">
        <v>1</v>
      </c>
      <c r="E284" s="7">
        <v>2</v>
      </c>
      <c r="F284" s="7">
        <v>20</v>
      </c>
      <c r="G284" s="8" t="s">
        <v>177</v>
      </c>
      <c r="H284" s="56">
        <v>0</v>
      </c>
      <c r="I284" s="56">
        <v>0</v>
      </c>
      <c r="J284" s="56">
        <v>0</v>
      </c>
      <c r="K284" s="56">
        <v>0</v>
      </c>
      <c r="L284" s="54">
        <f t="shared" si="44"/>
        <v>0</v>
      </c>
      <c r="N284" s="49"/>
      <c r="O284" s="49"/>
      <c r="P284" s="49"/>
      <c r="Q284" s="49"/>
      <c r="R284" s="49"/>
      <c r="S284" s="49"/>
      <c r="T284" s="49"/>
      <c r="U284" s="49"/>
    </row>
    <row r="285" spans="2:21" s="53" customFormat="1" ht="12.75" customHeight="1" x14ac:dyDescent="0.25">
      <c r="B285" s="6">
        <v>8110</v>
      </c>
      <c r="C285" s="6">
        <v>4212</v>
      </c>
      <c r="D285" s="7">
        <v>1</v>
      </c>
      <c r="E285" s="7">
        <v>2</v>
      </c>
      <c r="F285" s="7">
        <v>21</v>
      </c>
      <c r="G285" s="8" t="s">
        <v>178</v>
      </c>
      <c r="H285" s="56">
        <v>0</v>
      </c>
      <c r="I285" s="56">
        <v>0</v>
      </c>
      <c r="J285" s="56">
        <v>0</v>
      </c>
      <c r="K285" s="56">
        <v>0</v>
      </c>
      <c r="L285" s="54">
        <f t="shared" si="44"/>
        <v>0</v>
      </c>
      <c r="N285" s="49"/>
      <c r="O285" s="49"/>
      <c r="P285" s="49"/>
      <c r="Q285" s="49"/>
      <c r="R285" s="49"/>
      <c r="S285" s="49"/>
      <c r="T285" s="49"/>
      <c r="U285" s="49"/>
    </row>
    <row r="286" spans="2:21" s="53" customFormat="1" ht="12.75" customHeight="1" x14ac:dyDescent="0.25">
      <c r="B286" s="6">
        <v>8110</v>
      </c>
      <c r="C286" s="6">
        <v>4212</v>
      </c>
      <c r="D286" s="7">
        <v>1</v>
      </c>
      <c r="E286" s="7">
        <v>2</v>
      </c>
      <c r="F286" s="7">
        <v>22</v>
      </c>
      <c r="G286" s="8" t="s">
        <v>179</v>
      </c>
      <c r="H286" s="56">
        <v>0</v>
      </c>
      <c r="I286" s="56">
        <v>0</v>
      </c>
      <c r="J286" s="56">
        <v>0</v>
      </c>
      <c r="K286" s="56">
        <v>0</v>
      </c>
      <c r="L286" s="54">
        <f t="shared" si="44"/>
        <v>0</v>
      </c>
      <c r="N286" s="49"/>
      <c r="O286" s="49"/>
      <c r="P286" s="49"/>
      <c r="Q286" s="49"/>
      <c r="R286" s="49"/>
      <c r="S286" s="49"/>
      <c r="T286" s="49"/>
      <c r="U286" s="49"/>
    </row>
    <row r="287" spans="2:21" s="53" customFormat="1" ht="12.75" customHeight="1" x14ac:dyDescent="0.25">
      <c r="B287" s="6">
        <v>8110</v>
      </c>
      <c r="C287" s="6">
        <v>4212</v>
      </c>
      <c r="D287" s="7">
        <v>1</v>
      </c>
      <c r="E287" s="7">
        <v>2</v>
      </c>
      <c r="F287" s="7">
        <v>23</v>
      </c>
      <c r="G287" s="8" t="s">
        <v>180</v>
      </c>
      <c r="H287" s="56">
        <v>0</v>
      </c>
      <c r="I287" s="56">
        <v>0</v>
      </c>
      <c r="J287" s="56">
        <v>0</v>
      </c>
      <c r="K287" s="56">
        <v>0</v>
      </c>
      <c r="L287" s="54">
        <f t="shared" si="44"/>
        <v>0</v>
      </c>
      <c r="N287" s="49"/>
      <c r="O287" s="49"/>
      <c r="P287" s="49"/>
      <c r="Q287" s="49"/>
      <c r="R287" s="49"/>
      <c r="S287" s="49"/>
      <c r="T287" s="49"/>
      <c r="U287" s="49"/>
    </row>
    <row r="288" spans="2:21" s="53" customFormat="1" ht="20.25" customHeight="1" x14ac:dyDescent="0.25">
      <c r="B288" s="6">
        <v>8110</v>
      </c>
      <c r="C288" s="6">
        <v>4212</v>
      </c>
      <c r="D288" s="7">
        <v>1</v>
      </c>
      <c r="E288" s="7">
        <v>2</v>
      </c>
      <c r="F288" s="7">
        <v>24</v>
      </c>
      <c r="G288" s="8" t="s">
        <v>181</v>
      </c>
      <c r="H288" s="56">
        <v>0</v>
      </c>
      <c r="I288" s="56">
        <v>0</v>
      </c>
      <c r="J288" s="56">
        <v>0</v>
      </c>
      <c r="K288" s="56">
        <v>0</v>
      </c>
      <c r="L288" s="54">
        <f t="shared" si="44"/>
        <v>0</v>
      </c>
      <c r="N288" s="49"/>
      <c r="O288" s="49"/>
      <c r="P288" s="49"/>
      <c r="Q288" s="49"/>
      <c r="R288" s="49"/>
      <c r="S288" s="49"/>
      <c r="T288" s="49"/>
      <c r="U288" s="49"/>
    </row>
    <row r="289" spans="2:21" s="53" customFormat="1" ht="31.5" customHeight="1" x14ac:dyDescent="0.25">
      <c r="B289" s="6">
        <v>8110</v>
      </c>
      <c r="C289" s="6">
        <v>4212</v>
      </c>
      <c r="D289" s="7">
        <v>1</v>
      </c>
      <c r="E289" s="7">
        <v>2</v>
      </c>
      <c r="F289" s="7">
        <v>25</v>
      </c>
      <c r="G289" s="8" t="s">
        <v>182</v>
      </c>
      <c r="H289" s="56">
        <v>0</v>
      </c>
      <c r="I289" s="56">
        <v>0</v>
      </c>
      <c r="J289" s="56">
        <v>0</v>
      </c>
      <c r="K289" s="56">
        <v>0</v>
      </c>
      <c r="L289" s="54">
        <f t="shared" si="44"/>
        <v>0</v>
      </c>
      <c r="N289" s="49"/>
      <c r="O289" s="49"/>
      <c r="P289" s="49"/>
      <c r="Q289" s="49"/>
      <c r="R289" s="49"/>
      <c r="S289" s="49"/>
      <c r="T289" s="49"/>
      <c r="U289" s="49"/>
    </row>
    <row r="290" spans="2:21" s="53" customFormat="1" ht="12.75" customHeight="1" x14ac:dyDescent="0.25">
      <c r="B290" s="6">
        <v>8110</v>
      </c>
      <c r="C290" s="6">
        <v>4212</v>
      </c>
      <c r="D290" s="7">
        <v>1</v>
      </c>
      <c r="E290" s="7">
        <v>2</v>
      </c>
      <c r="F290" s="7">
        <v>26</v>
      </c>
      <c r="G290" s="8" t="s">
        <v>183</v>
      </c>
      <c r="H290" s="56">
        <v>0</v>
      </c>
      <c r="I290" s="56">
        <v>0</v>
      </c>
      <c r="J290" s="56">
        <v>0</v>
      </c>
      <c r="K290" s="56">
        <v>0</v>
      </c>
      <c r="L290" s="54">
        <f t="shared" si="44"/>
        <v>0</v>
      </c>
      <c r="N290" s="49"/>
      <c r="O290" s="49"/>
      <c r="P290" s="49"/>
      <c r="Q290" s="49"/>
      <c r="R290" s="49"/>
      <c r="S290" s="49"/>
      <c r="T290" s="49"/>
      <c r="U290" s="49"/>
    </row>
    <row r="291" spans="2:21" s="53" customFormat="1" ht="12.75" customHeight="1" x14ac:dyDescent="0.25">
      <c r="B291" s="6">
        <v>8110</v>
      </c>
      <c r="C291" s="6">
        <v>4212</v>
      </c>
      <c r="D291" s="7">
        <v>1</v>
      </c>
      <c r="E291" s="7">
        <v>2</v>
      </c>
      <c r="F291" s="7">
        <v>27</v>
      </c>
      <c r="G291" s="8" t="s">
        <v>184</v>
      </c>
      <c r="H291" s="56">
        <v>2500008</v>
      </c>
      <c r="I291" s="56">
        <v>0</v>
      </c>
      <c r="J291" s="56">
        <v>0</v>
      </c>
      <c r="K291" s="56">
        <v>0</v>
      </c>
      <c r="L291" s="54">
        <f t="shared" si="44"/>
        <v>2500008</v>
      </c>
      <c r="N291" s="49"/>
      <c r="O291" s="49"/>
      <c r="P291" s="49"/>
      <c r="Q291" s="49"/>
      <c r="R291" s="49"/>
      <c r="S291" s="49"/>
      <c r="T291" s="49"/>
      <c r="U291" s="49"/>
    </row>
    <row r="292" spans="2:21" s="53" customFormat="1" ht="12.75" customHeight="1" x14ac:dyDescent="0.25">
      <c r="B292" s="1">
        <v>8110</v>
      </c>
      <c r="C292" s="1">
        <v>4213</v>
      </c>
      <c r="D292" s="3"/>
      <c r="E292" s="4"/>
      <c r="F292" s="4"/>
      <c r="G292" s="2" t="s">
        <v>185</v>
      </c>
      <c r="H292" s="55">
        <f t="shared" ref="H292:K293" si="45">SUM(H293)</f>
        <v>0</v>
      </c>
      <c r="I292" s="55">
        <f t="shared" si="45"/>
        <v>0</v>
      </c>
      <c r="J292" s="55">
        <f t="shared" si="45"/>
        <v>0</v>
      </c>
      <c r="K292" s="55">
        <f t="shared" si="45"/>
        <v>0</v>
      </c>
      <c r="L292" s="57">
        <f t="shared" si="44"/>
        <v>0</v>
      </c>
      <c r="N292" s="49"/>
      <c r="O292" s="49"/>
      <c r="P292" s="49"/>
      <c r="Q292" s="49"/>
      <c r="R292" s="49"/>
      <c r="S292" s="49"/>
      <c r="T292" s="49"/>
      <c r="U292" s="49"/>
    </row>
    <row r="293" spans="2:21" s="53" customFormat="1" ht="12.75" customHeight="1" x14ac:dyDescent="0.25">
      <c r="B293" s="1">
        <v>8110</v>
      </c>
      <c r="C293" s="1">
        <v>4213</v>
      </c>
      <c r="D293" s="5">
        <v>1</v>
      </c>
      <c r="E293" s="5"/>
      <c r="F293" s="3"/>
      <c r="G293" s="2" t="s">
        <v>185</v>
      </c>
      <c r="H293" s="55">
        <f t="shared" si="45"/>
        <v>0</v>
      </c>
      <c r="I293" s="55">
        <f t="shared" si="45"/>
        <v>0</v>
      </c>
      <c r="J293" s="55">
        <f t="shared" si="45"/>
        <v>0</v>
      </c>
      <c r="K293" s="55">
        <f t="shared" si="45"/>
        <v>0</v>
      </c>
      <c r="L293" s="57">
        <f t="shared" si="44"/>
        <v>0</v>
      </c>
      <c r="N293" s="49"/>
      <c r="O293" s="49"/>
      <c r="P293" s="49"/>
      <c r="Q293" s="49"/>
      <c r="R293" s="49"/>
      <c r="S293" s="49"/>
      <c r="T293" s="49"/>
      <c r="U293" s="49"/>
    </row>
    <row r="294" spans="2:21" s="53" customFormat="1" ht="12.75" customHeight="1" x14ac:dyDescent="0.25">
      <c r="B294" s="1">
        <v>8110</v>
      </c>
      <c r="C294" s="1">
        <v>4213</v>
      </c>
      <c r="D294" s="5">
        <v>1</v>
      </c>
      <c r="E294" s="5">
        <v>3</v>
      </c>
      <c r="F294" s="3"/>
      <c r="G294" s="2" t="s">
        <v>185</v>
      </c>
      <c r="H294" s="55">
        <f>SUM(H295:H296)</f>
        <v>0</v>
      </c>
      <c r="I294" s="55">
        <f>SUM(I295:I296)</f>
        <v>0</v>
      </c>
      <c r="J294" s="55">
        <f>SUM(J295:J296)</f>
        <v>0</v>
      </c>
      <c r="K294" s="55">
        <f>SUM(K295:K296)</f>
        <v>0</v>
      </c>
      <c r="L294" s="57">
        <f t="shared" si="44"/>
        <v>0</v>
      </c>
      <c r="N294" s="49"/>
      <c r="O294" s="49"/>
      <c r="P294" s="49"/>
      <c r="Q294" s="49"/>
      <c r="R294" s="49"/>
      <c r="S294" s="49"/>
      <c r="T294" s="49"/>
      <c r="U294" s="49"/>
    </row>
    <row r="295" spans="2:21" s="53" customFormat="1" ht="12.75" customHeight="1" x14ac:dyDescent="0.25">
      <c r="B295" s="6">
        <v>8110</v>
      </c>
      <c r="C295" s="6">
        <v>4213</v>
      </c>
      <c r="D295" s="7">
        <v>1</v>
      </c>
      <c r="E295" s="7">
        <v>3</v>
      </c>
      <c r="F295" s="7">
        <v>1</v>
      </c>
      <c r="G295" s="8" t="s">
        <v>186</v>
      </c>
      <c r="H295" s="56">
        <v>0</v>
      </c>
      <c r="I295" s="56">
        <v>0</v>
      </c>
      <c r="J295" s="56">
        <v>0</v>
      </c>
      <c r="K295" s="56">
        <v>0</v>
      </c>
      <c r="L295" s="54">
        <f t="shared" si="44"/>
        <v>0</v>
      </c>
      <c r="N295" s="49"/>
      <c r="O295" s="49"/>
      <c r="P295" s="49"/>
      <c r="Q295" s="49"/>
      <c r="R295" s="49"/>
      <c r="S295" s="49"/>
      <c r="T295" s="49"/>
      <c r="U295" s="49"/>
    </row>
    <row r="296" spans="2:21" s="53" customFormat="1" ht="12.75" customHeight="1" x14ac:dyDescent="0.25">
      <c r="B296" s="6">
        <v>8110</v>
      </c>
      <c r="C296" s="6">
        <v>4213</v>
      </c>
      <c r="D296" s="7">
        <v>1</v>
      </c>
      <c r="E296" s="7">
        <v>3</v>
      </c>
      <c r="F296" s="7">
        <v>2</v>
      </c>
      <c r="G296" s="8" t="s">
        <v>187</v>
      </c>
      <c r="H296" s="56">
        <v>0</v>
      </c>
      <c r="I296" s="56">
        <v>0</v>
      </c>
      <c r="J296" s="56">
        <v>0</v>
      </c>
      <c r="K296" s="56">
        <v>0</v>
      </c>
      <c r="L296" s="54">
        <f t="shared" si="44"/>
        <v>0</v>
      </c>
      <c r="N296" s="49"/>
      <c r="O296" s="49"/>
      <c r="P296" s="49"/>
      <c r="Q296" s="49"/>
      <c r="R296" s="49"/>
      <c r="S296" s="49"/>
      <c r="T296" s="49"/>
      <c r="U296" s="49"/>
    </row>
    <row r="297" spans="2:21" s="53" customFormat="1" ht="12.75" customHeight="1" x14ac:dyDescent="0.25">
      <c r="B297" s="1">
        <v>8110</v>
      </c>
      <c r="C297" s="1">
        <v>4220</v>
      </c>
      <c r="D297" s="3"/>
      <c r="E297" s="4"/>
      <c r="F297" s="4"/>
      <c r="G297" s="2" t="s">
        <v>188</v>
      </c>
      <c r="H297" s="55">
        <f>+H298+H301+H304+H309+H312</f>
        <v>0</v>
      </c>
      <c r="I297" s="55">
        <f>+I298+I301+I304+I309+I312</f>
        <v>0</v>
      </c>
      <c r="J297" s="55">
        <f>+J298+J301+J304+J309+J312</f>
        <v>0</v>
      </c>
      <c r="K297" s="55">
        <f>+K298+K301+K304+K309+K312</f>
        <v>0</v>
      </c>
      <c r="L297" s="57">
        <f t="shared" si="44"/>
        <v>0</v>
      </c>
      <c r="N297" s="49"/>
      <c r="O297" s="49"/>
      <c r="P297" s="49"/>
      <c r="Q297" s="49"/>
      <c r="R297" s="49"/>
      <c r="S297" s="49"/>
      <c r="T297" s="49"/>
      <c r="U297" s="49"/>
    </row>
    <row r="298" spans="2:21" s="53" customFormat="1" ht="12.75" customHeight="1" x14ac:dyDescent="0.25">
      <c r="B298" s="1">
        <v>8110</v>
      </c>
      <c r="C298" s="1">
        <v>4221</v>
      </c>
      <c r="D298" s="3"/>
      <c r="E298" s="4"/>
      <c r="F298" s="4"/>
      <c r="G298" s="2" t="s">
        <v>189</v>
      </c>
      <c r="H298" s="55">
        <f t="shared" ref="H298:K299" si="46">SUM(H299)</f>
        <v>0</v>
      </c>
      <c r="I298" s="55">
        <f t="shared" si="46"/>
        <v>0</v>
      </c>
      <c r="J298" s="55">
        <f t="shared" si="46"/>
        <v>0</v>
      </c>
      <c r="K298" s="55">
        <f t="shared" si="46"/>
        <v>0</v>
      </c>
      <c r="L298" s="57">
        <f t="shared" si="44"/>
        <v>0</v>
      </c>
      <c r="N298" s="49"/>
      <c r="O298" s="49"/>
      <c r="P298" s="49"/>
      <c r="Q298" s="49"/>
      <c r="R298" s="49"/>
      <c r="S298" s="49"/>
      <c r="T298" s="49"/>
      <c r="U298" s="49"/>
    </row>
    <row r="299" spans="2:21" s="53" customFormat="1" ht="12.75" customHeight="1" x14ac:dyDescent="0.25">
      <c r="B299" s="1">
        <v>8110</v>
      </c>
      <c r="C299" s="1">
        <v>4221</v>
      </c>
      <c r="D299" s="5">
        <v>2</v>
      </c>
      <c r="E299" s="5"/>
      <c r="F299" s="3"/>
      <c r="G299" s="2" t="s">
        <v>189</v>
      </c>
      <c r="H299" s="55">
        <f t="shared" si="46"/>
        <v>0</v>
      </c>
      <c r="I299" s="55">
        <f t="shared" si="46"/>
        <v>0</v>
      </c>
      <c r="J299" s="55">
        <f t="shared" si="46"/>
        <v>0</v>
      </c>
      <c r="K299" s="55">
        <f t="shared" si="46"/>
        <v>0</v>
      </c>
      <c r="L299" s="57">
        <f t="shared" si="44"/>
        <v>0</v>
      </c>
      <c r="N299" s="49"/>
      <c r="O299" s="49"/>
      <c r="P299" s="49"/>
      <c r="Q299" s="49"/>
      <c r="R299" s="49"/>
      <c r="S299" s="49"/>
      <c r="T299" s="49"/>
      <c r="U299" s="49"/>
    </row>
    <row r="300" spans="2:21" s="53" customFormat="1" ht="12.75" customHeight="1" x14ac:dyDescent="0.25">
      <c r="B300" s="6">
        <v>8110</v>
      </c>
      <c r="C300" s="6">
        <v>4221</v>
      </c>
      <c r="D300" s="7">
        <v>2</v>
      </c>
      <c r="E300" s="7">
        <v>1</v>
      </c>
      <c r="F300" s="9"/>
      <c r="G300" s="8" t="s">
        <v>189</v>
      </c>
      <c r="H300" s="56"/>
      <c r="I300" s="56"/>
      <c r="J300" s="56"/>
      <c r="K300" s="56"/>
      <c r="L300" s="54">
        <f t="shared" si="44"/>
        <v>0</v>
      </c>
      <c r="N300" s="49"/>
      <c r="O300" s="49"/>
      <c r="P300" s="49"/>
      <c r="Q300" s="49"/>
      <c r="R300" s="49"/>
      <c r="S300" s="49"/>
      <c r="T300" s="49"/>
      <c r="U300" s="49"/>
    </row>
    <row r="301" spans="2:21" s="53" customFormat="1" ht="12.75" customHeight="1" x14ac:dyDescent="0.25">
      <c r="B301" s="1">
        <v>8110</v>
      </c>
      <c r="C301" s="1">
        <v>4222</v>
      </c>
      <c r="D301" s="3"/>
      <c r="E301" s="4"/>
      <c r="F301" s="4"/>
      <c r="G301" s="2" t="s">
        <v>190</v>
      </c>
      <c r="H301" s="55">
        <f t="shared" ref="H301:K302" si="47">SUM(H302)</f>
        <v>0</v>
      </c>
      <c r="I301" s="55">
        <f t="shared" si="47"/>
        <v>0</v>
      </c>
      <c r="J301" s="55">
        <f t="shared" si="47"/>
        <v>0</v>
      </c>
      <c r="K301" s="55">
        <f t="shared" si="47"/>
        <v>0</v>
      </c>
      <c r="L301" s="57">
        <f t="shared" si="44"/>
        <v>0</v>
      </c>
      <c r="N301" s="49"/>
      <c r="O301" s="49"/>
      <c r="P301" s="49"/>
      <c r="Q301" s="49"/>
      <c r="R301" s="49"/>
      <c r="S301" s="49"/>
      <c r="T301" s="49"/>
      <c r="U301" s="49"/>
    </row>
    <row r="302" spans="2:21" s="53" customFormat="1" ht="12.75" customHeight="1" x14ac:dyDescent="0.25">
      <c r="B302" s="1">
        <v>8110</v>
      </c>
      <c r="C302" s="1">
        <v>4222</v>
      </c>
      <c r="D302" s="5">
        <v>2</v>
      </c>
      <c r="E302" s="5"/>
      <c r="F302" s="3"/>
      <c r="G302" s="2" t="s">
        <v>190</v>
      </c>
      <c r="H302" s="55">
        <f t="shared" si="47"/>
        <v>0</v>
      </c>
      <c r="I302" s="55">
        <f t="shared" si="47"/>
        <v>0</v>
      </c>
      <c r="J302" s="55">
        <f t="shared" si="47"/>
        <v>0</v>
      </c>
      <c r="K302" s="55">
        <f t="shared" si="47"/>
        <v>0</v>
      </c>
      <c r="L302" s="57">
        <f t="shared" si="44"/>
        <v>0</v>
      </c>
      <c r="N302" s="49"/>
      <c r="O302" s="49"/>
      <c r="P302" s="49"/>
      <c r="Q302" s="49"/>
      <c r="R302" s="49"/>
      <c r="S302" s="49"/>
      <c r="T302" s="49"/>
      <c r="U302" s="49"/>
    </row>
    <row r="303" spans="2:21" s="53" customFormat="1" ht="12.75" customHeight="1" x14ac:dyDescent="0.25">
      <c r="B303" s="6">
        <v>8110</v>
      </c>
      <c r="C303" s="6">
        <v>4222</v>
      </c>
      <c r="D303" s="7">
        <v>2</v>
      </c>
      <c r="E303" s="7">
        <v>2</v>
      </c>
      <c r="F303" s="9"/>
      <c r="G303" s="8" t="s">
        <v>190</v>
      </c>
      <c r="H303" s="56"/>
      <c r="I303" s="56"/>
      <c r="J303" s="56"/>
      <c r="K303" s="56"/>
      <c r="L303" s="54">
        <f t="shared" si="44"/>
        <v>0</v>
      </c>
      <c r="N303" s="49"/>
      <c r="O303" s="49"/>
      <c r="P303" s="49"/>
      <c r="Q303" s="49"/>
      <c r="R303" s="49"/>
      <c r="S303" s="49"/>
      <c r="T303" s="49"/>
      <c r="U303" s="49"/>
    </row>
    <row r="304" spans="2:21" s="53" customFormat="1" ht="12.75" customHeight="1" x14ac:dyDescent="0.25">
      <c r="B304" s="1">
        <v>8110</v>
      </c>
      <c r="C304" s="1">
        <v>4223</v>
      </c>
      <c r="D304" s="3"/>
      <c r="E304" s="4"/>
      <c r="F304" s="4"/>
      <c r="G304" s="2" t="s">
        <v>191</v>
      </c>
      <c r="H304" s="55">
        <f t="shared" ref="H304:K305" si="48">SUM(H305)</f>
        <v>0</v>
      </c>
      <c r="I304" s="55">
        <f t="shared" si="48"/>
        <v>0</v>
      </c>
      <c r="J304" s="55">
        <f t="shared" si="48"/>
        <v>0</v>
      </c>
      <c r="K304" s="55">
        <f t="shared" si="48"/>
        <v>0</v>
      </c>
      <c r="L304" s="57">
        <f t="shared" si="44"/>
        <v>0</v>
      </c>
      <c r="N304" s="49"/>
      <c r="O304" s="49"/>
      <c r="P304" s="49"/>
      <c r="Q304" s="49"/>
      <c r="R304" s="49"/>
      <c r="S304" s="49"/>
      <c r="T304" s="49"/>
      <c r="U304" s="49"/>
    </row>
    <row r="305" spans="2:21" s="53" customFormat="1" ht="12.75" customHeight="1" x14ac:dyDescent="0.25">
      <c r="B305" s="1">
        <v>8110</v>
      </c>
      <c r="C305" s="1">
        <v>4223</v>
      </c>
      <c r="D305" s="5">
        <v>2</v>
      </c>
      <c r="E305" s="5"/>
      <c r="F305" s="3"/>
      <c r="G305" s="2" t="s">
        <v>191</v>
      </c>
      <c r="H305" s="55">
        <f t="shared" si="48"/>
        <v>0</v>
      </c>
      <c r="I305" s="55">
        <f t="shared" si="48"/>
        <v>0</v>
      </c>
      <c r="J305" s="55">
        <f t="shared" si="48"/>
        <v>0</v>
      </c>
      <c r="K305" s="55">
        <f t="shared" si="48"/>
        <v>0</v>
      </c>
      <c r="L305" s="57">
        <f t="shared" si="44"/>
        <v>0</v>
      </c>
      <c r="N305" s="49"/>
      <c r="O305" s="49"/>
      <c r="P305" s="49"/>
      <c r="Q305" s="49"/>
      <c r="R305" s="49"/>
      <c r="S305" s="49"/>
      <c r="T305" s="49"/>
      <c r="U305" s="49"/>
    </row>
    <row r="306" spans="2:21" s="53" customFormat="1" ht="12.75" customHeight="1" x14ac:dyDescent="0.25">
      <c r="B306" s="1">
        <v>8110</v>
      </c>
      <c r="C306" s="1">
        <v>4223</v>
      </c>
      <c r="D306" s="5">
        <v>2</v>
      </c>
      <c r="E306" s="5">
        <v>3</v>
      </c>
      <c r="F306" s="3"/>
      <c r="G306" s="2" t="s">
        <v>191</v>
      </c>
      <c r="H306" s="55">
        <f>SUM(H307:H308)</f>
        <v>0</v>
      </c>
      <c r="I306" s="55">
        <f>SUM(I307:I308)</f>
        <v>0</v>
      </c>
      <c r="J306" s="55">
        <f>SUM(J307:J308)</f>
        <v>0</v>
      </c>
      <c r="K306" s="55">
        <f>SUM(K307:K308)</f>
        <v>0</v>
      </c>
      <c r="L306" s="57">
        <f t="shared" si="44"/>
        <v>0</v>
      </c>
      <c r="N306" s="49"/>
      <c r="O306" s="49"/>
      <c r="P306" s="49"/>
      <c r="Q306" s="49"/>
      <c r="R306" s="49"/>
      <c r="S306" s="49"/>
      <c r="T306" s="49"/>
      <c r="U306" s="49"/>
    </row>
    <row r="307" spans="2:21" s="53" customFormat="1" ht="12.75" customHeight="1" x14ac:dyDescent="0.25">
      <c r="B307" s="6">
        <v>8110</v>
      </c>
      <c r="C307" s="6">
        <v>4223</v>
      </c>
      <c r="D307" s="7">
        <v>2</v>
      </c>
      <c r="E307" s="7">
        <v>3</v>
      </c>
      <c r="F307" s="7">
        <v>1</v>
      </c>
      <c r="G307" s="8" t="s">
        <v>191</v>
      </c>
      <c r="H307" s="56">
        <v>0</v>
      </c>
      <c r="I307" s="56">
        <v>0</v>
      </c>
      <c r="J307" s="56">
        <v>0</v>
      </c>
      <c r="K307" s="56">
        <v>0</v>
      </c>
      <c r="L307" s="54">
        <f t="shared" si="44"/>
        <v>0</v>
      </c>
      <c r="N307" s="49"/>
      <c r="O307" s="49"/>
      <c r="P307" s="49"/>
      <c r="Q307" s="49"/>
      <c r="R307" s="49"/>
      <c r="S307" s="49"/>
      <c r="T307" s="49"/>
      <c r="U307" s="49"/>
    </row>
    <row r="308" spans="2:21" s="53" customFormat="1" ht="12.75" customHeight="1" x14ac:dyDescent="0.25">
      <c r="B308" s="6">
        <v>8110</v>
      </c>
      <c r="C308" s="6">
        <v>4223</v>
      </c>
      <c r="D308" s="7">
        <v>2</v>
      </c>
      <c r="E308" s="7">
        <v>3</v>
      </c>
      <c r="F308" s="7">
        <v>2</v>
      </c>
      <c r="G308" s="8" t="s">
        <v>192</v>
      </c>
      <c r="H308" s="56">
        <v>0</v>
      </c>
      <c r="I308" s="56">
        <v>0</v>
      </c>
      <c r="J308" s="56">
        <v>0</v>
      </c>
      <c r="K308" s="56">
        <v>0</v>
      </c>
      <c r="L308" s="54">
        <f t="shared" si="44"/>
        <v>0</v>
      </c>
      <c r="N308" s="63" t="s">
        <v>249</v>
      </c>
      <c r="O308" s="49"/>
      <c r="P308" s="49"/>
      <c r="Q308" s="49"/>
      <c r="R308" s="49"/>
      <c r="S308" s="49"/>
      <c r="T308" s="49"/>
      <c r="U308" s="49"/>
    </row>
    <row r="309" spans="2:21" s="53" customFormat="1" ht="12.75" customHeight="1" x14ac:dyDescent="0.25">
      <c r="B309" s="1">
        <v>8110</v>
      </c>
      <c r="C309" s="1">
        <v>4224</v>
      </c>
      <c r="D309" s="3"/>
      <c r="E309" s="4"/>
      <c r="F309" s="4"/>
      <c r="G309" s="2" t="s">
        <v>193</v>
      </c>
      <c r="H309" s="55">
        <f t="shared" ref="H309:K310" si="49">SUM(H310)</f>
        <v>0</v>
      </c>
      <c r="I309" s="55">
        <f t="shared" si="49"/>
        <v>0</v>
      </c>
      <c r="J309" s="55">
        <f t="shared" si="49"/>
        <v>0</v>
      </c>
      <c r="K309" s="55">
        <f t="shared" si="49"/>
        <v>0</v>
      </c>
      <c r="L309" s="64">
        <f t="shared" si="44"/>
        <v>0</v>
      </c>
      <c r="N309" s="49"/>
      <c r="O309" s="49"/>
      <c r="P309" s="49"/>
      <c r="Q309" s="49"/>
      <c r="R309" s="49"/>
      <c r="S309" s="49"/>
      <c r="T309" s="49"/>
      <c r="U309" s="49"/>
    </row>
    <row r="310" spans="2:21" s="53" customFormat="1" ht="12.75" customHeight="1" x14ac:dyDescent="0.25">
      <c r="B310" s="1">
        <v>8110</v>
      </c>
      <c r="C310" s="1">
        <v>4224</v>
      </c>
      <c r="D310" s="5">
        <v>2</v>
      </c>
      <c r="E310" s="5"/>
      <c r="F310" s="3"/>
      <c r="G310" s="2" t="s">
        <v>193</v>
      </c>
      <c r="H310" s="55">
        <f t="shared" si="49"/>
        <v>0</v>
      </c>
      <c r="I310" s="55">
        <f t="shared" si="49"/>
        <v>0</v>
      </c>
      <c r="J310" s="55">
        <f t="shared" si="49"/>
        <v>0</v>
      </c>
      <c r="K310" s="55">
        <f t="shared" si="49"/>
        <v>0</v>
      </c>
      <c r="L310" s="57">
        <f t="shared" si="44"/>
        <v>0</v>
      </c>
      <c r="N310" s="49"/>
      <c r="O310" s="49"/>
      <c r="P310" s="49"/>
      <c r="Q310" s="49"/>
      <c r="R310" s="49"/>
      <c r="S310" s="49"/>
      <c r="T310" s="49"/>
      <c r="U310" s="49"/>
    </row>
    <row r="311" spans="2:21" s="53" customFormat="1" ht="12.75" customHeight="1" x14ac:dyDescent="0.25">
      <c r="B311" s="6">
        <v>8110</v>
      </c>
      <c r="C311" s="6">
        <v>4224</v>
      </c>
      <c r="D311" s="7">
        <v>2</v>
      </c>
      <c r="E311" s="7">
        <v>4</v>
      </c>
      <c r="F311" s="9"/>
      <c r="G311" s="8" t="s">
        <v>193</v>
      </c>
      <c r="H311" s="56"/>
      <c r="I311" s="56"/>
      <c r="J311" s="56"/>
      <c r="K311" s="56"/>
      <c r="L311" s="54">
        <f t="shared" si="44"/>
        <v>0</v>
      </c>
      <c r="N311" s="49"/>
      <c r="O311" s="49"/>
      <c r="P311" s="49"/>
      <c r="Q311" s="49"/>
      <c r="R311" s="49"/>
      <c r="S311" s="49"/>
      <c r="T311" s="49"/>
      <c r="U311" s="49"/>
    </row>
    <row r="312" spans="2:21" s="53" customFormat="1" ht="12.75" customHeight="1" x14ac:dyDescent="0.25">
      <c r="B312" s="1">
        <v>8110</v>
      </c>
      <c r="C312" s="1">
        <v>4225</v>
      </c>
      <c r="D312" s="3"/>
      <c r="E312" s="4"/>
      <c r="F312" s="4"/>
      <c r="G312" s="2" t="s">
        <v>194</v>
      </c>
      <c r="H312" s="55">
        <f t="shared" ref="H312:K313" si="50">SUM(H313)</f>
        <v>0</v>
      </c>
      <c r="I312" s="55">
        <f t="shared" si="50"/>
        <v>0</v>
      </c>
      <c r="J312" s="55">
        <f t="shared" si="50"/>
        <v>0</v>
      </c>
      <c r="K312" s="55">
        <f t="shared" si="50"/>
        <v>0</v>
      </c>
      <c r="L312" s="57">
        <f t="shared" si="44"/>
        <v>0</v>
      </c>
      <c r="N312" s="49"/>
      <c r="O312" s="49"/>
      <c r="P312" s="49"/>
      <c r="Q312" s="49"/>
      <c r="R312" s="49"/>
      <c r="S312" s="49"/>
      <c r="T312" s="49"/>
      <c r="U312" s="49"/>
    </row>
    <row r="313" spans="2:21" s="53" customFormat="1" ht="12.75" customHeight="1" x14ac:dyDescent="0.25">
      <c r="B313" s="1">
        <v>8110</v>
      </c>
      <c r="C313" s="1">
        <v>4225</v>
      </c>
      <c r="D313" s="5">
        <v>2</v>
      </c>
      <c r="E313" s="5"/>
      <c r="F313" s="3"/>
      <c r="G313" s="2" t="s">
        <v>194</v>
      </c>
      <c r="H313" s="55">
        <f t="shared" si="50"/>
        <v>0</v>
      </c>
      <c r="I313" s="55">
        <f t="shared" si="50"/>
        <v>0</v>
      </c>
      <c r="J313" s="55">
        <f t="shared" si="50"/>
        <v>0</v>
      </c>
      <c r="K313" s="55">
        <f t="shared" si="50"/>
        <v>0</v>
      </c>
      <c r="L313" s="57">
        <f t="shared" ref="L313:L346" si="51">SUM(H313:K313)</f>
        <v>0</v>
      </c>
      <c r="N313" s="49"/>
      <c r="O313" s="49"/>
      <c r="P313" s="49"/>
      <c r="Q313" s="49"/>
      <c r="R313" s="49"/>
      <c r="S313" s="49"/>
      <c r="T313" s="49"/>
      <c r="U313" s="49"/>
    </row>
    <row r="314" spans="2:21" s="53" customFormat="1" ht="12.75" customHeight="1" x14ac:dyDescent="0.25">
      <c r="B314" s="6">
        <v>8110</v>
      </c>
      <c r="C314" s="6">
        <v>4225</v>
      </c>
      <c r="D314" s="7">
        <v>2</v>
      </c>
      <c r="E314" s="7">
        <v>5</v>
      </c>
      <c r="F314" s="9"/>
      <c r="G314" s="8" t="s">
        <v>194</v>
      </c>
      <c r="H314" s="56"/>
      <c r="I314" s="56"/>
      <c r="J314" s="56"/>
      <c r="K314" s="56"/>
      <c r="L314" s="54">
        <f t="shared" si="51"/>
        <v>0</v>
      </c>
      <c r="N314" s="49"/>
      <c r="O314" s="49"/>
      <c r="P314" s="49"/>
      <c r="Q314" s="49"/>
      <c r="R314" s="49"/>
      <c r="S314" s="49"/>
      <c r="T314" s="49"/>
      <c r="U314" s="49"/>
    </row>
    <row r="315" spans="2:21" s="53" customFormat="1" ht="17.25" customHeight="1" x14ac:dyDescent="0.25">
      <c r="B315" s="59" t="s">
        <v>247</v>
      </c>
      <c r="C315" s="49"/>
      <c r="D315" s="60"/>
      <c r="E315" s="60"/>
      <c r="F315" s="60"/>
      <c r="G315" s="8"/>
      <c r="H315" s="55">
        <f>+H236+H262+H292+H298+H301+H304+H309+H312</f>
        <v>234557766.32999998</v>
      </c>
      <c r="I315" s="55">
        <f>+I236+I262+I292+I298+I301+I304+I309+I312</f>
        <v>0</v>
      </c>
      <c r="J315" s="55">
        <f>+J236+J262+J292+J298+J301+J304+J309+J312</f>
        <v>0</v>
      </c>
      <c r="K315" s="55">
        <f>+K236+K262+K292+K298+K301+K304+K309+K312</f>
        <v>0</v>
      </c>
      <c r="L315" s="54">
        <f t="shared" si="51"/>
        <v>234557766.32999998</v>
      </c>
      <c r="N315" s="49"/>
      <c r="O315" s="49"/>
      <c r="P315" s="49"/>
      <c r="Q315" s="49"/>
      <c r="R315" s="49"/>
      <c r="S315" s="49"/>
      <c r="T315" s="49"/>
      <c r="U315" s="49"/>
    </row>
    <row r="316" spans="2:21" s="53" customFormat="1" x14ac:dyDescent="0.25">
      <c r="B316" s="1">
        <v>8110</v>
      </c>
      <c r="C316" s="13">
        <v>4300</v>
      </c>
      <c r="D316" s="14"/>
      <c r="E316" s="15"/>
      <c r="F316" s="15"/>
      <c r="G316" s="2" t="s">
        <v>195</v>
      </c>
      <c r="H316" s="51">
        <f>+H317+H331+H348+H353+H358+H369</f>
        <v>867896.58</v>
      </c>
      <c r="I316" s="51">
        <f>+I317+I331+I348+I353+I358+I369</f>
        <v>13.65</v>
      </c>
      <c r="J316" s="51">
        <f>+J317+J331+J348+J353+J358+J369</f>
        <v>71.59</v>
      </c>
      <c r="K316" s="51">
        <f>+K317+K331+K348+K353+K358+K369</f>
        <v>679.67000000000007</v>
      </c>
      <c r="L316" s="61">
        <f t="shared" si="51"/>
        <v>868661.49</v>
      </c>
      <c r="N316" s="49"/>
      <c r="O316" s="49"/>
      <c r="P316" s="49"/>
      <c r="Q316" s="49"/>
      <c r="R316" s="49"/>
      <c r="S316" s="49"/>
      <c r="T316" s="49"/>
      <c r="U316" s="49"/>
    </row>
    <row r="317" spans="2:21" s="53" customFormat="1" x14ac:dyDescent="0.25">
      <c r="B317" s="1">
        <v>8110</v>
      </c>
      <c r="C317" s="1">
        <v>4310</v>
      </c>
      <c r="D317" s="3"/>
      <c r="E317" s="4"/>
      <c r="F317" s="4"/>
      <c r="G317" s="2" t="s">
        <v>196</v>
      </c>
      <c r="H317" s="55">
        <f>+H318+H327</f>
        <v>867896.58</v>
      </c>
      <c r="I317" s="55">
        <f>+I318+I327</f>
        <v>0</v>
      </c>
      <c r="J317" s="55">
        <f>+J318+J327</f>
        <v>71.59</v>
      </c>
      <c r="K317" s="55">
        <f>+K318+K327</f>
        <v>587.46</v>
      </c>
      <c r="L317" s="57">
        <f t="shared" si="51"/>
        <v>868555.62999999989</v>
      </c>
      <c r="N317" s="49"/>
      <c r="O317" s="49"/>
      <c r="P317" s="49"/>
      <c r="Q317" s="49"/>
      <c r="R317" s="49"/>
      <c r="S317" s="49"/>
      <c r="T317" s="49"/>
      <c r="U317" s="49"/>
    </row>
    <row r="318" spans="2:21" s="53" customFormat="1" x14ac:dyDescent="0.25">
      <c r="B318" s="1">
        <v>8110</v>
      </c>
      <c r="C318" s="1">
        <v>4311</v>
      </c>
      <c r="D318" s="3"/>
      <c r="E318" s="4"/>
      <c r="F318" s="4"/>
      <c r="G318" s="2" t="s">
        <v>197</v>
      </c>
      <c r="H318" s="55">
        <f t="shared" ref="H318:K319" si="52">SUM(H319)</f>
        <v>867896.58</v>
      </c>
      <c r="I318" s="55">
        <f t="shared" si="52"/>
        <v>0</v>
      </c>
      <c r="J318" s="55">
        <f t="shared" si="52"/>
        <v>71.59</v>
      </c>
      <c r="K318" s="55">
        <f t="shared" si="52"/>
        <v>587.46</v>
      </c>
      <c r="L318" s="57">
        <f t="shared" si="51"/>
        <v>868555.62999999989</v>
      </c>
      <c r="N318" s="49"/>
      <c r="O318" s="49"/>
      <c r="P318" s="49"/>
      <c r="Q318" s="49"/>
      <c r="R318" s="49"/>
      <c r="S318" s="49"/>
      <c r="T318" s="49"/>
      <c r="U318" s="49"/>
    </row>
    <row r="319" spans="2:21" s="53" customFormat="1" x14ac:dyDescent="0.25">
      <c r="B319" s="1">
        <v>8110</v>
      </c>
      <c r="C319" s="1">
        <v>4311</v>
      </c>
      <c r="D319" s="5">
        <v>1</v>
      </c>
      <c r="E319" s="5"/>
      <c r="F319" s="3"/>
      <c r="G319" s="2" t="s">
        <v>197</v>
      </c>
      <c r="H319" s="55">
        <f t="shared" si="52"/>
        <v>867896.58</v>
      </c>
      <c r="I319" s="55">
        <f t="shared" si="52"/>
        <v>0</v>
      </c>
      <c r="J319" s="55">
        <f t="shared" si="52"/>
        <v>71.59</v>
      </c>
      <c r="K319" s="55">
        <f t="shared" si="52"/>
        <v>587.46</v>
      </c>
      <c r="L319" s="57">
        <f t="shared" si="51"/>
        <v>868555.62999999989</v>
      </c>
      <c r="N319" s="49"/>
      <c r="O319" s="49"/>
      <c r="P319" s="49"/>
      <c r="Q319" s="49"/>
      <c r="R319" s="49"/>
      <c r="S319" s="49"/>
      <c r="T319" s="49"/>
      <c r="U319" s="49"/>
    </row>
    <row r="320" spans="2:21" s="53" customFormat="1" x14ac:dyDescent="0.25">
      <c r="B320" s="1">
        <v>8110</v>
      </c>
      <c r="C320" s="1">
        <v>4311</v>
      </c>
      <c r="D320" s="5">
        <v>1</v>
      </c>
      <c r="E320" s="5">
        <v>1</v>
      </c>
      <c r="F320" s="3"/>
      <c r="G320" s="2" t="s">
        <v>197</v>
      </c>
      <c r="H320" s="55">
        <f>SUM(H321:H326)</f>
        <v>867896.58</v>
      </c>
      <c r="I320" s="55">
        <f>SUM(I321:I326)</f>
        <v>0</v>
      </c>
      <c r="J320" s="55">
        <f>SUM(J321:J326)</f>
        <v>71.59</v>
      </c>
      <c r="K320" s="55">
        <f>SUM(K321:K326)</f>
        <v>587.46</v>
      </c>
      <c r="L320" s="57">
        <f t="shared" si="51"/>
        <v>868555.62999999989</v>
      </c>
      <c r="N320" s="49"/>
      <c r="O320" s="49"/>
      <c r="P320" s="49"/>
      <c r="Q320" s="49"/>
      <c r="R320" s="49"/>
      <c r="S320" s="49"/>
      <c r="T320" s="49"/>
      <c r="U320" s="49"/>
    </row>
    <row r="321" spans="2:21" s="53" customFormat="1" x14ac:dyDescent="0.25">
      <c r="B321" s="6">
        <v>8110</v>
      </c>
      <c r="C321" s="6">
        <v>4311</v>
      </c>
      <c r="D321" s="7">
        <v>1</v>
      </c>
      <c r="E321" s="7">
        <v>1</v>
      </c>
      <c r="F321" s="7">
        <v>1</v>
      </c>
      <c r="G321" s="8" t="s">
        <v>198</v>
      </c>
      <c r="H321" s="56">
        <v>545433.36</v>
      </c>
      <c r="I321" s="56">
        <v>0</v>
      </c>
      <c r="J321" s="56">
        <v>71.59</v>
      </c>
      <c r="K321" s="56">
        <v>587.46</v>
      </c>
      <c r="L321" s="54">
        <f t="shared" si="51"/>
        <v>546092.40999999992</v>
      </c>
      <c r="N321" s="49"/>
      <c r="O321" s="49"/>
      <c r="P321" s="49"/>
      <c r="Q321" s="49"/>
      <c r="R321" s="49"/>
      <c r="S321" s="49"/>
      <c r="T321" s="49"/>
      <c r="U321" s="49"/>
    </row>
    <row r="322" spans="2:21" s="53" customFormat="1" x14ac:dyDescent="0.25">
      <c r="B322" s="6">
        <v>8110</v>
      </c>
      <c r="C322" s="6">
        <v>4311</v>
      </c>
      <c r="D322" s="7">
        <v>1</v>
      </c>
      <c r="E322" s="7">
        <v>1</v>
      </c>
      <c r="F322" s="7">
        <v>2</v>
      </c>
      <c r="G322" s="8" t="s">
        <v>199</v>
      </c>
      <c r="H322" s="56">
        <v>0</v>
      </c>
      <c r="I322" s="56">
        <v>0</v>
      </c>
      <c r="J322" s="56">
        <v>0</v>
      </c>
      <c r="K322" s="56">
        <v>0</v>
      </c>
      <c r="L322" s="54">
        <f t="shared" si="51"/>
        <v>0</v>
      </c>
      <c r="N322" s="49"/>
      <c r="O322" s="49"/>
      <c r="P322" s="49"/>
      <c r="Q322" s="49"/>
      <c r="R322" s="49"/>
      <c r="S322" s="49"/>
      <c r="T322" s="49"/>
      <c r="U322" s="49"/>
    </row>
    <row r="323" spans="2:21" s="53" customFormat="1" x14ac:dyDescent="0.25">
      <c r="B323" s="6">
        <v>8110</v>
      </c>
      <c r="C323" s="6">
        <v>4311</v>
      </c>
      <c r="D323" s="7">
        <v>1</v>
      </c>
      <c r="E323" s="7">
        <v>1</v>
      </c>
      <c r="F323" s="7">
        <v>3</v>
      </c>
      <c r="G323" s="8" t="s">
        <v>200</v>
      </c>
      <c r="H323" s="56">
        <v>322463.21999999997</v>
      </c>
      <c r="I323" s="56">
        <v>0</v>
      </c>
      <c r="J323" s="56">
        <v>0</v>
      </c>
      <c r="K323" s="56">
        <v>0</v>
      </c>
      <c r="L323" s="54">
        <f t="shared" si="51"/>
        <v>322463.21999999997</v>
      </c>
      <c r="N323" s="49"/>
      <c r="O323" s="49"/>
      <c r="P323" s="49"/>
      <c r="Q323" s="49"/>
      <c r="R323" s="49"/>
      <c r="S323" s="49"/>
      <c r="T323" s="49"/>
      <c r="U323" s="49"/>
    </row>
    <row r="324" spans="2:21" s="53" customFormat="1" x14ac:dyDescent="0.25">
      <c r="B324" s="6">
        <v>8110</v>
      </c>
      <c r="C324" s="6">
        <v>4311</v>
      </c>
      <c r="D324" s="7">
        <v>1</v>
      </c>
      <c r="E324" s="7">
        <v>1</v>
      </c>
      <c r="F324" s="7">
        <v>4</v>
      </c>
      <c r="G324" s="8" t="s">
        <v>201</v>
      </c>
      <c r="H324" s="56">
        <v>0</v>
      </c>
      <c r="I324" s="56">
        <v>0</v>
      </c>
      <c r="J324" s="56">
        <v>0</v>
      </c>
      <c r="K324" s="56">
        <v>0</v>
      </c>
      <c r="L324" s="54">
        <f t="shared" si="51"/>
        <v>0</v>
      </c>
      <c r="N324" s="49"/>
      <c r="O324" s="49"/>
      <c r="P324" s="49"/>
      <c r="Q324" s="49"/>
      <c r="R324" s="49"/>
      <c r="S324" s="49"/>
      <c r="T324" s="49"/>
      <c r="U324" s="49"/>
    </row>
    <row r="325" spans="2:21" s="53" customFormat="1" x14ac:dyDescent="0.25">
      <c r="B325" s="6">
        <v>8110</v>
      </c>
      <c r="C325" s="6">
        <v>4311</v>
      </c>
      <c r="D325" s="7">
        <v>1</v>
      </c>
      <c r="E325" s="7">
        <v>1</v>
      </c>
      <c r="F325" s="7">
        <v>5</v>
      </c>
      <c r="G325" s="8" t="s">
        <v>202</v>
      </c>
      <c r="H325" s="56">
        <v>0</v>
      </c>
      <c r="I325" s="56">
        <v>0</v>
      </c>
      <c r="J325" s="56">
        <v>0</v>
      </c>
      <c r="K325" s="56">
        <v>0</v>
      </c>
      <c r="L325" s="54">
        <f t="shared" si="51"/>
        <v>0</v>
      </c>
      <c r="N325" s="49"/>
      <c r="O325" s="49"/>
      <c r="P325" s="49"/>
      <c r="Q325" s="49"/>
      <c r="R325" s="49"/>
      <c r="S325" s="49"/>
      <c r="T325" s="49"/>
      <c r="U325" s="49"/>
    </row>
    <row r="326" spans="2:21" s="53" customFormat="1" x14ac:dyDescent="0.25">
      <c r="B326" s="6">
        <v>8110</v>
      </c>
      <c r="C326" s="6">
        <v>4311</v>
      </c>
      <c r="D326" s="7">
        <v>1</v>
      </c>
      <c r="E326" s="7">
        <v>1</v>
      </c>
      <c r="F326" s="7">
        <v>6</v>
      </c>
      <c r="G326" s="8" t="s">
        <v>203</v>
      </c>
      <c r="H326" s="56">
        <v>0</v>
      </c>
      <c r="I326" s="56">
        <v>0</v>
      </c>
      <c r="J326" s="56">
        <v>0</v>
      </c>
      <c r="K326" s="56">
        <v>0</v>
      </c>
      <c r="L326" s="54">
        <f t="shared" si="51"/>
        <v>0</v>
      </c>
      <c r="N326" s="49"/>
      <c r="O326" s="49"/>
      <c r="P326" s="49"/>
      <c r="Q326" s="49"/>
      <c r="R326" s="49"/>
      <c r="S326" s="49"/>
      <c r="T326" s="49"/>
      <c r="U326" s="49"/>
    </row>
    <row r="327" spans="2:21" s="53" customFormat="1" x14ac:dyDescent="0.25">
      <c r="B327" s="1">
        <v>8110</v>
      </c>
      <c r="C327" s="1">
        <v>4319</v>
      </c>
      <c r="D327" s="3"/>
      <c r="E327" s="4"/>
      <c r="F327" s="4"/>
      <c r="G327" s="2" t="s">
        <v>204</v>
      </c>
      <c r="H327" s="55">
        <f t="shared" ref="H327:K328" si="53">SUM(H328)</f>
        <v>0</v>
      </c>
      <c r="I327" s="55">
        <f t="shared" si="53"/>
        <v>0</v>
      </c>
      <c r="J327" s="55">
        <f t="shared" si="53"/>
        <v>0</v>
      </c>
      <c r="K327" s="55">
        <f t="shared" si="53"/>
        <v>0</v>
      </c>
      <c r="L327" s="57">
        <f t="shared" si="51"/>
        <v>0</v>
      </c>
      <c r="N327" s="49"/>
      <c r="O327" s="49"/>
      <c r="P327" s="49"/>
      <c r="Q327" s="49"/>
      <c r="R327" s="49"/>
      <c r="S327" s="49"/>
      <c r="T327" s="49"/>
      <c r="U327" s="49"/>
    </row>
    <row r="328" spans="2:21" s="53" customFormat="1" x14ac:dyDescent="0.25">
      <c r="B328" s="1">
        <v>8110</v>
      </c>
      <c r="C328" s="1">
        <v>4319</v>
      </c>
      <c r="D328" s="5">
        <v>1</v>
      </c>
      <c r="E328" s="5"/>
      <c r="F328" s="3"/>
      <c r="G328" s="2" t="s">
        <v>204</v>
      </c>
      <c r="H328" s="55">
        <f t="shared" si="53"/>
        <v>0</v>
      </c>
      <c r="I328" s="55">
        <f t="shared" si="53"/>
        <v>0</v>
      </c>
      <c r="J328" s="55">
        <f t="shared" si="53"/>
        <v>0</v>
      </c>
      <c r="K328" s="55">
        <f t="shared" si="53"/>
        <v>0</v>
      </c>
      <c r="L328" s="57">
        <f t="shared" si="51"/>
        <v>0</v>
      </c>
      <c r="N328" s="49"/>
      <c r="O328" s="49"/>
      <c r="P328" s="49"/>
      <c r="Q328" s="49"/>
      <c r="R328" s="49"/>
      <c r="S328" s="49"/>
      <c r="T328" s="49"/>
      <c r="U328" s="49"/>
    </row>
    <row r="329" spans="2:21" s="53" customFormat="1" x14ac:dyDescent="0.25">
      <c r="B329" s="6">
        <v>8110</v>
      </c>
      <c r="C329" s="6">
        <v>4319</v>
      </c>
      <c r="D329" s="7">
        <v>1</v>
      </c>
      <c r="E329" s="7">
        <v>9</v>
      </c>
      <c r="F329" s="12"/>
      <c r="G329" s="8" t="s">
        <v>204</v>
      </c>
      <c r="H329" s="56"/>
      <c r="I329" s="56"/>
      <c r="J329" s="56"/>
      <c r="K329" s="56"/>
      <c r="L329" s="54">
        <f t="shared" si="51"/>
        <v>0</v>
      </c>
      <c r="N329" s="49"/>
      <c r="O329" s="49"/>
      <c r="P329" s="49"/>
      <c r="Q329" s="49"/>
      <c r="R329" s="49"/>
      <c r="S329" s="49"/>
      <c r="T329" s="49"/>
      <c r="U329" s="49"/>
    </row>
    <row r="330" spans="2:21" s="53" customFormat="1" ht="17.25" customHeight="1" x14ac:dyDescent="0.25">
      <c r="B330" s="59" t="s">
        <v>247</v>
      </c>
      <c r="C330" s="49"/>
      <c r="D330" s="60"/>
      <c r="E330" s="60"/>
      <c r="F330" s="60"/>
      <c r="G330" s="8"/>
      <c r="H330" s="55">
        <f>+H327+H318</f>
        <v>867896.58</v>
      </c>
      <c r="I330" s="55">
        <f>+I327+I318</f>
        <v>0</v>
      </c>
      <c r="J330" s="55">
        <f>+J327+J318</f>
        <v>71.59</v>
      </c>
      <c r="K330" s="55">
        <f>+K327+K318</f>
        <v>587.46</v>
      </c>
      <c r="L330" s="54">
        <f t="shared" si="51"/>
        <v>868555.62999999989</v>
      </c>
      <c r="N330" s="49"/>
      <c r="O330" s="49"/>
      <c r="P330" s="49"/>
      <c r="Q330" s="49"/>
      <c r="R330" s="49"/>
      <c r="S330" s="49"/>
      <c r="T330" s="49"/>
      <c r="U330" s="49"/>
    </row>
    <row r="331" spans="2:21" s="53" customFormat="1" x14ac:dyDescent="0.25">
      <c r="B331" s="1">
        <v>8110</v>
      </c>
      <c r="C331" s="1">
        <v>4320</v>
      </c>
      <c r="D331" s="3"/>
      <c r="E331" s="4"/>
      <c r="F331" s="4"/>
      <c r="G331" s="2" t="s">
        <v>205</v>
      </c>
      <c r="H331" s="51">
        <f>+H332+H335+H338+H341+H344</f>
        <v>0</v>
      </c>
      <c r="I331" s="51">
        <f>+I332+I335+I338+I341+I344</f>
        <v>0</v>
      </c>
      <c r="J331" s="51">
        <f>+J332+J335+J338+J341+J344</f>
        <v>0</v>
      </c>
      <c r="K331" s="51">
        <f>+K332+K335+K338+K341+K344</f>
        <v>0</v>
      </c>
      <c r="L331" s="61">
        <f t="shared" si="51"/>
        <v>0</v>
      </c>
      <c r="N331" s="49"/>
      <c r="O331" s="49"/>
      <c r="P331" s="49"/>
      <c r="Q331" s="49"/>
      <c r="R331" s="49"/>
      <c r="S331" s="49"/>
      <c r="T331" s="49"/>
      <c r="U331" s="49"/>
    </row>
    <row r="332" spans="2:21" s="53" customFormat="1" ht="18" x14ac:dyDescent="0.25">
      <c r="B332" s="1">
        <v>8110</v>
      </c>
      <c r="C332" s="1">
        <v>4321</v>
      </c>
      <c r="D332" s="3"/>
      <c r="E332" s="4"/>
      <c r="F332" s="4"/>
      <c r="G332" s="2" t="s">
        <v>206</v>
      </c>
      <c r="H332" s="55">
        <f t="shared" ref="H332:K333" si="54">SUM(H333)</f>
        <v>0</v>
      </c>
      <c r="I332" s="55">
        <f t="shared" si="54"/>
        <v>0</v>
      </c>
      <c r="J332" s="55">
        <f t="shared" si="54"/>
        <v>0</v>
      </c>
      <c r="K332" s="55">
        <f t="shared" si="54"/>
        <v>0</v>
      </c>
      <c r="L332" s="57">
        <f t="shared" si="51"/>
        <v>0</v>
      </c>
      <c r="N332" s="49"/>
      <c r="O332" s="49"/>
      <c r="P332" s="49"/>
      <c r="Q332" s="49"/>
      <c r="R332" s="49"/>
      <c r="S332" s="49"/>
      <c r="T332" s="49"/>
      <c r="U332" s="49"/>
    </row>
    <row r="333" spans="2:21" s="53" customFormat="1" ht="18" x14ac:dyDescent="0.25">
      <c r="B333" s="1">
        <v>8110</v>
      </c>
      <c r="C333" s="1">
        <v>4321</v>
      </c>
      <c r="D333" s="5">
        <v>2</v>
      </c>
      <c r="E333" s="5"/>
      <c r="F333" s="3"/>
      <c r="G333" s="2" t="s">
        <v>206</v>
      </c>
      <c r="H333" s="55">
        <f t="shared" si="54"/>
        <v>0</v>
      </c>
      <c r="I333" s="55">
        <f t="shared" si="54"/>
        <v>0</v>
      </c>
      <c r="J333" s="55">
        <f t="shared" si="54"/>
        <v>0</v>
      </c>
      <c r="K333" s="55">
        <f t="shared" si="54"/>
        <v>0</v>
      </c>
      <c r="L333" s="57">
        <f t="shared" si="51"/>
        <v>0</v>
      </c>
      <c r="N333" s="49"/>
      <c r="O333" s="49"/>
      <c r="P333" s="49"/>
      <c r="Q333" s="49"/>
      <c r="R333" s="49"/>
      <c r="S333" s="49"/>
      <c r="T333" s="49"/>
      <c r="U333" s="49"/>
    </row>
    <row r="334" spans="2:21" s="53" customFormat="1" x14ac:dyDescent="0.25">
      <c r="B334" s="6">
        <v>8110</v>
      </c>
      <c r="C334" s="6">
        <v>4321</v>
      </c>
      <c r="D334" s="7">
        <v>2</v>
      </c>
      <c r="E334" s="7">
        <v>1</v>
      </c>
      <c r="F334" s="9"/>
      <c r="G334" s="8" t="s">
        <v>206</v>
      </c>
      <c r="H334" s="56"/>
      <c r="I334" s="56"/>
      <c r="J334" s="56"/>
      <c r="K334" s="56"/>
      <c r="L334" s="54">
        <f t="shared" si="51"/>
        <v>0</v>
      </c>
      <c r="N334" s="49"/>
      <c r="O334" s="49"/>
      <c r="P334" s="49"/>
      <c r="Q334" s="49"/>
      <c r="R334" s="49"/>
      <c r="S334" s="49"/>
      <c r="T334" s="49"/>
      <c r="U334" s="49"/>
    </row>
    <row r="335" spans="2:21" s="53" customFormat="1" ht="18" x14ac:dyDescent="0.25">
      <c r="B335" s="1">
        <v>8110</v>
      </c>
      <c r="C335" s="1">
        <v>4322</v>
      </c>
      <c r="D335" s="3"/>
      <c r="E335" s="4"/>
      <c r="F335" s="4"/>
      <c r="G335" s="2" t="s">
        <v>207</v>
      </c>
      <c r="H335" s="55">
        <f t="shared" ref="H335:K336" si="55">SUM(H336)</f>
        <v>0</v>
      </c>
      <c r="I335" s="55">
        <f t="shared" si="55"/>
        <v>0</v>
      </c>
      <c r="J335" s="55">
        <f t="shared" si="55"/>
        <v>0</v>
      </c>
      <c r="K335" s="55">
        <f t="shared" si="55"/>
        <v>0</v>
      </c>
      <c r="L335" s="57">
        <f t="shared" si="51"/>
        <v>0</v>
      </c>
      <c r="N335" s="49"/>
      <c r="O335" s="49"/>
      <c r="P335" s="49"/>
      <c r="Q335" s="49"/>
      <c r="R335" s="49"/>
      <c r="S335" s="49"/>
      <c r="T335" s="49"/>
      <c r="U335" s="49"/>
    </row>
    <row r="336" spans="2:21" s="53" customFormat="1" ht="18" x14ac:dyDescent="0.25">
      <c r="B336" s="1">
        <v>8110</v>
      </c>
      <c r="C336" s="1">
        <v>4322</v>
      </c>
      <c r="D336" s="5">
        <v>2</v>
      </c>
      <c r="E336" s="5"/>
      <c r="F336" s="3"/>
      <c r="G336" s="2" t="s">
        <v>207</v>
      </c>
      <c r="H336" s="55">
        <f t="shared" si="55"/>
        <v>0</v>
      </c>
      <c r="I336" s="55">
        <f t="shared" si="55"/>
        <v>0</v>
      </c>
      <c r="J336" s="55">
        <f t="shared" si="55"/>
        <v>0</v>
      </c>
      <c r="K336" s="55">
        <f t="shared" si="55"/>
        <v>0</v>
      </c>
      <c r="L336" s="57">
        <f t="shared" si="51"/>
        <v>0</v>
      </c>
      <c r="N336" s="49"/>
      <c r="O336" s="49"/>
      <c r="P336" s="49"/>
      <c r="Q336" s="49"/>
      <c r="R336" s="49"/>
      <c r="S336" s="49"/>
      <c r="T336" s="49"/>
      <c r="U336" s="49"/>
    </row>
    <row r="337" spans="2:21" s="53" customFormat="1" x14ac:dyDescent="0.25">
      <c r="B337" s="6">
        <v>8110</v>
      </c>
      <c r="C337" s="6">
        <v>4322</v>
      </c>
      <c r="D337" s="7">
        <v>2</v>
      </c>
      <c r="E337" s="7">
        <v>2</v>
      </c>
      <c r="F337" s="9"/>
      <c r="G337" s="8" t="s">
        <v>207</v>
      </c>
      <c r="H337" s="56"/>
      <c r="I337" s="56"/>
      <c r="J337" s="56"/>
      <c r="K337" s="56"/>
      <c r="L337" s="54">
        <f t="shared" si="51"/>
        <v>0</v>
      </c>
      <c r="N337" s="49"/>
      <c r="O337" s="49"/>
      <c r="P337" s="49"/>
      <c r="Q337" s="49"/>
      <c r="R337" s="49"/>
      <c r="S337" s="49"/>
      <c r="T337" s="49"/>
      <c r="U337" s="49"/>
    </row>
    <row r="338" spans="2:21" s="53" customFormat="1" ht="18" x14ac:dyDescent="0.25">
      <c r="B338" s="1">
        <v>8110</v>
      </c>
      <c r="C338" s="1">
        <v>4323</v>
      </c>
      <c r="D338" s="3"/>
      <c r="E338" s="4"/>
      <c r="F338" s="4"/>
      <c r="G338" s="2" t="s">
        <v>208</v>
      </c>
      <c r="H338" s="55">
        <f t="shared" ref="H338:K339" si="56">SUM(H339)</f>
        <v>0</v>
      </c>
      <c r="I338" s="55">
        <f t="shared" si="56"/>
        <v>0</v>
      </c>
      <c r="J338" s="55">
        <f t="shared" si="56"/>
        <v>0</v>
      </c>
      <c r="K338" s="55">
        <f t="shared" si="56"/>
        <v>0</v>
      </c>
      <c r="L338" s="57">
        <f t="shared" si="51"/>
        <v>0</v>
      </c>
      <c r="N338" s="49"/>
      <c r="O338" s="49"/>
      <c r="P338" s="49"/>
      <c r="Q338" s="49"/>
      <c r="R338" s="49"/>
      <c r="S338" s="49"/>
      <c r="T338" s="49"/>
      <c r="U338" s="49"/>
    </row>
    <row r="339" spans="2:21" s="53" customFormat="1" ht="19.5" customHeight="1" x14ac:dyDescent="0.25">
      <c r="B339" s="1">
        <v>8110</v>
      </c>
      <c r="C339" s="1">
        <v>4323</v>
      </c>
      <c r="D339" s="5">
        <v>2</v>
      </c>
      <c r="E339" s="5"/>
      <c r="F339" s="3"/>
      <c r="G339" s="2" t="s">
        <v>208</v>
      </c>
      <c r="H339" s="55">
        <f t="shared" si="56"/>
        <v>0</v>
      </c>
      <c r="I339" s="55">
        <f t="shared" si="56"/>
        <v>0</v>
      </c>
      <c r="J339" s="55">
        <f t="shared" si="56"/>
        <v>0</v>
      </c>
      <c r="K339" s="55">
        <f t="shared" si="56"/>
        <v>0</v>
      </c>
      <c r="L339" s="57">
        <f t="shared" si="51"/>
        <v>0</v>
      </c>
      <c r="N339" s="49"/>
      <c r="O339" s="49"/>
      <c r="P339" s="49"/>
      <c r="Q339" s="49"/>
      <c r="R339" s="49"/>
      <c r="S339" s="49"/>
      <c r="T339" s="49"/>
      <c r="U339" s="49"/>
    </row>
    <row r="340" spans="2:21" s="53" customFormat="1" ht="18" x14ac:dyDescent="0.25">
      <c r="B340" s="6">
        <v>8110</v>
      </c>
      <c r="C340" s="6">
        <v>4323</v>
      </c>
      <c r="D340" s="7">
        <v>2</v>
      </c>
      <c r="E340" s="7">
        <v>3</v>
      </c>
      <c r="F340" s="9"/>
      <c r="G340" s="8" t="s">
        <v>208</v>
      </c>
      <c r="H340" s="56"/>
      <c r="I340" s="56"/>
      <c r="J340" s="56"/>
      <c r="K340" s="56"/>
      <c r="L340" s="54">
        <f t="shared" si="51"/>
        <v>0</v>
      </c>
      <c r="N340" s="49"/>
      <c r="O340" s="49"/>
      <c r="P340" s="49"/>
      <c r="Q340" s="49"/>
      <c r="R340" s="49"/>
      <c r="S340" s="49"/>
      <c r="T340" s="49"/>
      <c r="U340" s="49"/>
    </row>
    <row r="341" spans="2:21" s="53" customFormat="1" ht="21" customHeight="1" x14ac:dyDescent="0.25">
      <c r="B341" s="1">
        <v>8110</v>
      </c>
      <c r="C341" s="1">
        <v>4324</v>
      </c>
      <c r="D341" s="3"/>
      <c r="E341" s="4"/>
      <c r="F341" s="4"/>
      <c r="G341" s="2" t="s">
        <v>209</v>
      </c>
      <c r="H341" s="55">
        <f t="shared" ref="H341:K342" si="57">SUM(H342)</f>
        <v>0</v>
      </c>
      <c r="I341" s="55">
        <f t="shared" si="57"/>
        <v>0</v>
      </c>
      <c r="J341" s="55">
        <f t="shared" si="57"/>
        <v>0</v>
      </c>
      <c r="K341" s="55">
        <f t="shared" si="57"/>
        <v>0</v>
      </c>
      <c r="L341" s="57">
        <f t="shared" si="51"/>
        <v>0</v>
      </c>
      <c r="N341" s="49"/>
      <c r="O341" s="49"/>
      <c r="P341" s="49"/>
      <c r="Q341" s="49"/>
      <c r="R341" s="49"/>
      <c r="S341" s="49"/>
      <c r="T341" s="49"/>
      <c r="U341" s="49"/>
    </row>
    <row r="342" spans="2:21" s="53" customFormat="1" ht="22.5" customHeight="1" x14ac:dyDescent="0.25">
      <c r="B342" s="1">
        <v>8110</v>
      </c>
      <c r="C342" s="1">
        <v>4324</v>
      </c>
      <c r="D342" s="5">
        <v>2</v>
      </c>
      <c r="E342" s="5"/>
      <c r="F342" s="3"/>
      <c r="G342" s="2" t="s">
        <v>209</v>
      </c>
      <c r="H342" s="55">
        <f t="shared" si="57"/>
        <v>0</v>
      </c>
      <c r="I342" s="55">
        <f t="shared" si="57"/>
        <v>0</v>
      </c>
      <c r="J342" s="55">
        <f t="shared" si="57"/>
        <v>0</v>
      </c>
      <c r="K342" s="55">
        <f t="shared" si="57"/>
        <v>0</v>
      </c>
      <c r="L342" s="57">
        <f t="shared" si="51"/>
        <v>0</v>
      </c>
      <c r="N342" s="49"/>
      <c r="O342" s="49"/>
      <c r="P342" s="49"/>
      <c r="Q342" s="49"/>
      <c r="R342" s="49"/>
      <c r="S342" s="49"/>
      <c r="T342" s="49"/>
      <c r="U342" s="49"/>
    </row>
    <row r="343" spans="2:21" s="53" customFormat="1" ht="18" x14ac:dyDescent="0.25">
      <c r="B343" s="6">
        <v>8110</v>
      </c>
      <c r="C343" s="6">
        <v>4324</v>
      </c>
      <c r="D343" s="7">
        <v>2</v>
      </c>
      <c r="E343" s="7">
        <v>4</v>
      </c>
      <c r="F343" s="9"/>
      <c r="G343" s="8" t="s">
        <v>209</v>
      </c>
      <c r="H343" s="56"/>
      <c r="I343" s="56"/>
      <c r="J343" s="56"/>
      <c r="K343" s="56"/>
      <c r="L343" s="54">
        <f t="shared" si="51"/>
        <v>0</v>
      </c>
      <c r="N343" s="49"/>
      <c r="O343" s="49"/>
      <c r="P343" s="49"/>
      <c r="Q343" s="49"/>
      <c r="R343" s="49"/>
      <c r="S343" s="49"/>
      <c r="T343" s="49"/>
      <c r="U343" s="49"/>
    </row>
    <row r="344" spans="2:21" s="53" customFormat="1" ht="18" x14ac:dyDescent="0.25">
      <c r="B344" s="1">
        <v>8110</v>
      </c>
      <c r="C344" s="1">
        <v>4325</v>
      </c>
      <c r="D344" s="3"/>
      <c r="E344" s="4"/>
      <c r="F344" s="4"/>
      <c r="G344" s="2" t="s">
        <v>210</v>
      </c>
      <c r="H344" s="55">
        <f t="shared" ref="H344:K345" si="58">SUM(H345)</f>
        <v>0</v>
      </c>
      <c r="I344" s="55">
        <f t="shared" si="58"/>
        <v>0</v>
      </c>
      <c r="J344" s="55">
        <f t="shared" si="58"/>
        <v>0</v>
      </c>
      <c r="K344" s="55">
        <f t="shared" si="58"/>
        <v>0</v>
      </c>
      <c r="L344" s="57">
        <f t="shared" si="51"/>
        <v>0</v>
      </c>
      <c r="N344" s="49"/>
      <c r="O344" s="49"/>
      <c r="P344" s="49"/>
      <c r="Q344" s="49"/>
      <c r="R344" s="49"/>
      <c r="S344" s="49"/>
      <c r="T344" s="49"/>
      <c r="U344" s="49"/>
    </row>
    <row r="345" spans="2:21" s="53" customFormat="1" ht="18" x14ac:dyDescent="0.25">
      <c r="B345" s="1">
        <v>8110</v>
      </c>
      <c r="C345" s="1">
        <v>4325</v>
      </c>
      <c r="D345" s="5">
        <v>2</v>
      </c>
      <c r="E345" s="5"/>
      <c r="F345" s="3"/>
      <c r="G345" s="2" t="s">
        <v>210</v>
      </c>
      <c r="H345" s="55">
        <f t="shared" si="58"/>
        <v>0</v>
      </c>
      <c r="I345" s="55">
        <f t="shared" si="58"/>
        <v>0</v>
      </c>
      <c r="J345" s="55">
        <f t="shared" si="58"/>
        <v>0</v>
      </c>
      <c r="K345" s="55">
        <f t="shared" si="58"/>
        <v>0</v>
      </c>
      <c r="L345" s="57">
        <f t="shared" si="51"/>
        <v>0</v>
      </c>
      <c r="N345" s="49"/>
      <c r="O345" s="49"/>
      <c r="P345" s="49"/>
      <c r="Q345" s="49"/>
      <c r="R345" s="49"/>
      <c r="S345" s="49"/>
      <c r="T345" s="49"/>
      <c r="U345" s="49"/>
    </row>
    <row r="346" spans="2:21" s="53" customFormat="1" ht="18" x14ac:dyDescent="0.25">
      <c r="B346" s="6">
        <v>8110</v>
      </c>
      <c r="C346" s="6">
        <v>4325</v>
      </c>
      <c r="D346" s="7">
        <v>2</v>
      </c>
      <c r="E346" s="7">
        <v>5</v>
      </c>
      <c r="F346" s="9"/>
      <c r="G346" s="8" t="s">
        <v>210</v>
      </c>
      <c r="H346" s="56"/>
      <c r="I346" s="56"/>
      <c r="J346" s="56"/>
      <c r="K346" s="56"/>
      <c r="L346" s="54">
        <f t="shared" si="51"/>
        <v>0</v>
      </c>
      <c r="N346" s="49"/>
      <c r="O346" s="49"/>
      <c r="P346" s="49"/>
      <c r="Q346" s="49"/>
      <c r="R346" s="49"/>
      <c r="S346" s="49"/>
      <c r="T346" s="49"/>
      <c r="U346" s="49"/>
    </row>
    <row r="347" spans="2:21" s="53" customFormat="1" ht="17.25" customHeight="1" x14ac:dyDescent="0.25">
      <c r="B347" s="105" t="s">
        <v>247</v>
      </c>
      <c r="C347" s="106"/>
      <c r="D347" s="106"/>
      <c r="E347" s="106"/>
      <c r="F347" s="107"/>
      <c r="G347" s="8"/>
      <c r="H347" s="55">
        <f>+H344+H341+H338+H335+H332</f>
        <v>0</v>
      </c>
      <c r="I347" s="55">
        <f>+I344+I341+I338+I335+I332</f>
        <v>0</v>
      </c>
      <c r="J347" s="55">
        <f>+J344+J341+J338+J335+J332</f>
        <v>0</v>
      </c>
      <c r="K347" s="55">
        <f>+K344+K341+K338+K335+K332</f>
        <v>0</v>
      </c>
      <c r="L347" s="54">
        <f t="shared" ref="L347:L379" si="59">SUM(H347:K347)</f>
        <v>0</v>
      </c>
      <c r="N347" s="49"/>
      <c r="O347" s="49"/>
      <c r="P347" s="49"/>
      <c r="Q347" s="49"/>
      <c r="R347" s="49"/>
      <c r="S347" s="49"/>
      <c r="T347" s="49"/>
      <c r="U347" s="49"/>
    </row>
    <row r="348" spans="2:21" s="53" customFormat="1" ht="18" x14ac:dyDescent="0.25">
      <c r="B348" s="1">
        <v>8110</v>
      </c>
      <c r="C348" s="1">
        <v>4330</v>
      </c>
      <c r="D348" s="5"/>
      <c r="E348" s="3"/>
      <c r="F348" s="4"/>
      <c r="G348" s="2" t="s">
        <v>211</v>
      </c>
      <c r="H348" s="55">
        <f t="shared" ref="H348:K350" si="60">SUM(H349)</f>
        <v>0</v>
      </c>
      <c r="I348" s="55">
        <f t="shared" si="60"/>
        <v>0</v>
      </c>
      <c r="J348" s="55">
        <f t="shared" si="60"/>
        <v>0</v>
      </c>
      <c r="K348" s="55">
        <f t="shared" si="60"/>
        <v>0</v>
      </c>
      <c r="L348" s="57">
        <f t="shared" si="59"/>
        <v>0</v>
      </c>
      <c r="N348" s="49"/>
      <c r="O348" s="49"/>
      <c r="P348" s="49"/>
      <c r="Q348" s="49"/>
      <c r="R348" s="49"/>
      <c r="S348" s="49"/>
      <c r="T348" s="49"/>
      <c r="U348" s="49"/>
    </row>
    <row r="349" spans="2:21" s="53" customFormat="1" ht="18" x14ac:dyDescent="0.25">
      <c r="B349" s="1">
        <v>8110</v>
      </c>
      <c r="C349" s="1">
        <v>4331</v>
      </c>
      <c r="D349" s="3"/>
      <c r="E349" s="4"/>
      <c r="F349" s="4"/>
      <c r="G349" s="2" t="s">
        <v>211</v>
      </c>
      <c r="H349" s="55">
        <f t="shared" si="60"/>
        <v>0</v>
      </c>
      <c r="I349" s="55">
        <f t="shared" si="60"/>
        <v>0</v>
      </c>
      <c r="J349" s="55">
        <f t="shared" si="60"/>
        <v>0</v>
      </c>
      <c r="K349" s="55">
        <f t="shared" si="60"/>
        <v>0</v>
      </c>
      <c r="L349" s="57">
        <f t="shared" si="59"/>
        <v>0</v>
      </c>
      <c r="N349" s="49"/>
      <c r="O349" s="49"/>
      <c r="P349" s="49"/>
      <c r="Q349" s="49"/>
      <c r="R349" s="49"/>
      <c r="S349" s="49"/>
      <c r="T349" s="49"/>
      <c r="U349" s="49"/>
    </row>
    <row r="350" spans="2:21" s="53" customFormat="1" ht="18" x14ac:dyDescent="0.25">
      <c r="B350" s="1">
        <v>8110</v>
      </c>
      <c r="C350" s="1">
        <v>4331</v>
      </c>
      <c r="D350" s="5">
        <v>3</v>
      </c>
      <c r="E350" s="5"/>
      <c r="F350" s="3"/>
      <c r="G350" s="2" t="s">
        <v>211</v>
      </c>
      <c r="H350" s="55">
        <f t="shared" si="60"/>
        <v>0</v>
      </c>
      <c r="I350" s="55">
        <f t="shared" si="60"/>
        <v>0</v>
      </c>
      <c r="J350" s="55">
        <f t="shared" si="60"/>
        <v>0</v>
      </c>
      <c r="K350" s="55">
        <f t="shared" si="60"/>
        <v>0</v>
      </c>
      <c r="L350" s="57">
        <f t="shared" si="59"/>
        <v>0</v>
      </c>
      <c r="N350" s="49"/>
      <c r="O350" s="49"/>
      <c r="P350" s="49"/>
      <c r="Q350" s="49"/>
      <c r="R350" s="49"/>
      <c r="S350" s="49"/>
      <c r="T350" s="49"/>
      <c r="U350" s="49"/>
    </row>
    <row r="351" spans="2:21" s="53" customFormat="1" ht="18" x14ac:dyDescent="0.25">
      <c r="B351" s="6">
        <v>8110</v>
      </c>
      <c r="C351" s="6">
        <v>4331</v>
      </c>
      <c r="D351" s="7">
        <v>3</v>
      </c>
      <c r="E351" s="7">
        <v>1</v>
      </c>
      <c r="F351" s="9"/>
      <c r="G351" s="8" t="s">
        <v>211</v>
      </c>
      <c r="H351" s="56"/>
      <c r="I351" s="56"/>
      <c r="J351" s="56"/>
      <c r="K351" s="56"/>
      <c r="L351" s="54">
        <f t="shared" si="59"/>
        <v>0</v>
      </c>
      <c r="N351" s="49"/>
      <c r="O351" s="49"/>
      <c r="P351" s="49"/>
      <c r="Q351" s="49"/>
      <c r="R351" s="49"/>
      <c r="S351" s="49"/>
      <c r="T351" s="49"/>
      <c r="U351" s="49"/>
    </row>
    <row r="352" spans="2:21" s="53" customFormat="1" ht="17.25" customHeight="1" x14ac:dyDescent="0.25">
      <c r="B352" s="105" t="s">
        <v>25</v>
      </c>
      <c r="C352" s="106"/>
      <c r="D352" s="106"/>
      <c r="E352" s="106"/>
      <c r="F352" s="107"/>
      <c r="G352" s="8"/>
      <c r="H352" s="55">
        <f>H349</f>
        <v>0</v>
      </c>
      <c r="I352" s="55">
        <f>I349</f>
        <v>0</v>
      </c>
      <c r="J352" s="55">
        <f>J349</f>
        <v>0</v>
      </c>
      <c r="K352" s="55">
        <f>K349</f>
        <v>0</v>
      </c>
      <c r="L352" s="54">
        <f t="shared" si="59"/>
        <v>0</v>
      </c>
      <c r="N352" s="49"/>
      <c r="O352" s="49"/>
      <c r="P352" s="49"/>
      <c r="Q352" s="49"/>
      <c r="R352" s="49"/>
      <c r="S352" s="49"/>
      <c r="T352" s="49"/>
      <c r="U352" s="49"/>
    </row>
    <row r="353" spans="2:21" s="53" customFormat="1" x14ac:dyDescent="0.25">
      <c r="B353" s="1">
        <v>8110</v>
      </c>
      <c r="C353" s="1">
        <v>4340</v>
      </c>
      <c r="D353" s="3"/>
      <c r="E353" s="4"/>
      <c r="F353" s="4"/>
      <c r="G353" s="2" t="s">
        <v>212</v>
      </c>
      <c r="H353" s="55">
        <f t="shared" ref="H353:K355" si="61">SUM(H354)</f>
        <v>0</v>
      </c>
      <c r="I353" s="55">
        <f t="shared" si="61"/>
        <v>0</v>
      </c>
      <c r="J353" s="55">
        <f t="shared" si="61"/>
        <v>0</v>
      </c>
      <c r="K353" s="55">
        <f t="shared" si="61"/>
        <v>0</v>
      </c>
      <c r="L353" s="57">
        <f t="shared" si="59"/>
        <v>0</v>
      </c>
      <c r="N353" s="49"/>
      <c r="O353" s="49"/>
      <c r="P353" s="49"/>
      <c r="Q353" s="49"/>
      <c r="R353" s="49"/>
      <c r="S353" s="49"/>
      <c r="T353" s="49"/>
      <c r="U353" s="49"/>
    </row>
    <row r="354" spans="2:21" s="53" customFormat="1" x14ac:dyDescent="0.25">
      <c r="B354" s="1">
        <v>8110</v>
      </c>
      <c r="C354" s="1">
        <v>4341</v>
      </c>
      <c r="D354" s="3"/>
      <c r="E354" s="4"/>
      <c r="F354" s="4"/>
      <c r="G354" s="2" t="s">
        <v>213</v>
      </c>
      <c r="H354" s="55">
        <f t="shared" si="61"/>
        <v>0</v>
      </c>
      <c r="I354" s="55">
        <f t="shared" si="61"/>
        <v>0</v>
      </c>
      <c r="J354" s="55">
        <f t="shared" si="61"/>
        <v>0</v>
      </c>
      <c r="K354" s="55">
        <f t="shared" si="61"/>
        <v>0</v>
      </c>
      <c r="L354" s="57">
        <f t="shared" si="59"/>
        <v>0</v>
      </c>
      <c r="N354" s="49"/>
      <c r="O354" s="49"/>
      <c r="P354" s="49"/>
      <c r="Q354" s="49"/>
      <c r="R354" s="49"/>
      <c r="S354" s="49"/>
      <c r="T354" s="49"/>
      <c r="U354" s="49"/>
    </row>
    <row r="355" spans="2:21" s="53" customFormat="1" x14ac:dyDescent="0.25">
      <c r="B355" s="1">
        <v>8110</v>
      </c>
      <c r="C355" s="1">
        <v>4341</v>
      </c>
      <c r="D355" s="5">
        <v>4</v>
      </c>
      <c r="E355" s="3"/>
      <c r="F355" s="4"/>
      <c r="G355" s="2" t="s">
        <v>212</v>
      </c>
      <c r="H355" s="55">
        <f t="shared" si="61"/>
        <v>0</v>
      </c>
      <c r="I355" s="55">
        <f t="shared" si="61"/>
        <v>0</v>
      </c>
      <c r="J355" s="55">
        <f t="shared" si="61"/>
        <v>0</v>
      </c>
      <c r="K355" s="55">
        <f t="shared" si="61"/>
        <v>0</v>
      </c>
      <c r="L355" s="57">
        <f t="shared" si="59"/>
        <v>0</v>
      </c>
      <c r="N355" s="49"/>
      <c r="O355" s="49"/>
      <c r="P355" s="49"/>
      <c r="Q355" s="49"/>
      <c r="R355" s="49"/>
      <c r="S355" s="49"/>
      <c r="T355" s="49"/>
      <c r="U355" s="49"/>
    </row>
    <row r="356" spans="2:21" s="53" customFormat="1" x14ac:dyDescent="0.25">
      <c r="B356" s="6">
        <v>8110</v>
      </c>
      <c r="C356" s="6">
        <v>4341</v>
      </c>
      <c r="D356" s="7">
        <v>4</v>
      </c>
      <c r="E356" s="7">
        <v>1</v>
      </c>
      <c r="F356" s="9"/>
      <c r="G356" s="8" t="s">
        <v>213</v>
      </c>
      <c r="H356" s="56"/>
      <c r="I356" s="56"/>
      <c r="J356" s="56"/>
      <c r="K356" s="56"/>
      <c r="L356" s="54">
        <f t="shared" si="59"/>
        <v>0</v>
      </c>
      <c r="N356" s="49"/>
      <c r="O356" s="49"/>
      <c r="P356" s="49"/>
      <c r="Q356" s="49"/>
      <c r="R356" s="49"/>
      <c r="S356" s="49"/>
      <c r="T356" s="49"/>
      <c r="U356" s="49"/>
    </row>
    <row r="357" spans="2:21" s="53" customFormat="1" ht="17.25" customHeight="1" x14ac:dyDescent="0.25">
      <c r="B357" s="105" t="s">
        <v>25</v>
      </c>
      <c r="C357" s="106"/>
      <c r="D357" s="106"/>
      <c r="E357" s="106"/>
      <c r="F357" s="107"/>
      <c r="G357" s="8"/>
      <c r="H357" s="55">
        <f>+H354</f>
        <v>0</v>
      </c>
      <c r="I357" s="55">
        <f>+I354</f>
        <v>0</v>
      </c>
      <c r="J357" s="55">
        <f>+J354</f>
        <v>0</v>
      </c>
      <c r="K357" s="55">
        <f>+K354</f>
        <v>0</v>
      </c>
      <c r="L357" s="54">
        <f t="shared" si="59"/>
        <v>0</v>
      </c>
      <c r="N357" s="49"/>
      <c r="O357" s="49"/>
      <c r="P357" s="49"/>
      <c r="Q357" s="49"/>
      <c r="R357" s="49"/>
      <c r="S357" s="49"/>
      <c r="T357" s="49"/>
      <c r="U357" s="49"/>
    </row>
    <row r="358" spans="2:21" s="53" customFormat="1" x14ac:dyDescent="0.25">
      <c r="B358" s="1">
        <v>8110</v>
      </c>
      <c r="C358" s="13">
        <v>4350</v>
      </c>
      <c r="D358" s="15"/>
      <c r="E358" s="15"/>
      <c r="F358" s="15"/>
      <c r="G358" s="2" t="s">
        <v>214</v>
      </c>
      <c r="H358" s="55">
        <f t="shared" ref="H358:K360" si="62">SUM(H359)</f>
        <v>0</v>
      </c>
      <c r="I358" s="55">
        <f t="shared" si="62"/>
        <v>13.65</v>
      </c>
      <c r="J358" s="55">
        <f t="shared" si="62"/>
        <v>0</v>
      </c>
      <c r="K358" s="55">
        <f t="shared" si="62"/>
        <v>92.21</v>
      </c>
      <c r="L358" s="57">
        <f t="shared" si="59"/>
        <v>105.86</v>
      </c>
      <c r="N358" s="49"/>
      <c r="O358" s="49"/>
      <c r="P358" s="49"/>
      <c r="Q358" s="49"/>
      <c r="R358" s="49"/>
      <c r="S358" s="49"/>
      <c r="T358" s="49"/>
      <c r="U358" s="49"/>
    </row>
    <row r="359" spans="2:21" s="53" customFormat="1" x14ac:dyDescent="0.25">
      <c r="B359" s="1">
        <v>8110</v>
      </c>
      <c r="C359" s="13">
        <v>4351</v>
      </c>
      <c r="D359" s="5"/>
      <c r="E359" s="5"/>
      <c r="F359" s="5"/>
      <c r="G359" s="2" t="s">
        <v>215</v>
      </c>
      <c r="H359" s="55">
        <f t="shared" si="62"/>
        <v>0</v>
      </c>
      <c r="I359" s="55">
        <f t="shared" si="62"/>
        <v>13.65</v>
      </c>
      <c r="J359" s="55">
        <f t="shared" si="62"/>
        <v>0</v>
      </c>
      <c r="K359" s="55">
        <f t="shared" si="62"/>
        <v>92.21</v>
      </c>
      <c r="L359" s="57">
        <f t="shared" si="59"/>
        <v>105.86</v>
      </c>
      <c r="N359" s="49"/>
      <c r="O359" s="49"/>
      <c r="P359" s="49"/>
      <c r="Q359" s="49"/>
      <c r="R359" s="49"/>
      <c r="S359" s="49"/>
      <c r="T359" s="49"/>
      <c r="U359" s="49"/>
    </row>
    <row r="360" spans="2:21" s="53" customFormat="1" x14ac:dyDescent="0.25">
      <c r="B360" s="1">
        <v>8110</v>
      </c>
      <c r="C360" s="13">
        <v>4351</v>
      </c>
      <c r="D360" s="5">
        <v>5</v>
      </c>
      <c r="E360" s="5"/>
      <c r="F360" s="5"/>
      <c r="G360" s="2" t="s">
        <v>215</v>
      </c>
      <c r="H360" s="55">
        <f t="shared" si="62"/>
        <v>0</v>
      </c>
      <c r="I360" s="55">
        <f t="shared" si="62"/>
        <v>13.65</v>
      </c>
      <c r="J360" s="55">
        <f t="shared" si="62"/>
        <v>0</v>
      </c>
      <c r="K360" s="55">
        <f t="shared" si="62"/>
        <v>92.21</v>
      </c>
      <c r="L360" s="57">
        <f t="shared" si="59"/>
        <v>105.86</v>
      </c>
      <c r="N360" s="49"/>
      <c r="O360" s="49"/>
      <c r="P360" s="49"/>
      <c r="Q360" s="49"/>
      <c r="R360" s="49"/>
      <c r="S360" s="49"/>
      <c r="T360" s="49"/>
      <c r="U360" s="49"/>
    </row>
    <row r="361" spans="2:21" s="53" customFormat="1" x14ac:dyDescent="0.25">
      <c r="B361" s="16">
        <v>8110</v>
      </c>
      <c r="C361" s="17">
        <v>4351</v>
      </c>
      <c r="D361" s="18">
        <v>5</v>
      </c>
      <c r="E361" s="18">
        <v>1</v>
      </c>
      <c r="F361" s="18"/>
      <c r="G361" s="2" t="s">
        <v>215</v>
      </c>
      <c r="H361" s="55">
        <f>SUM(H362:H367)</f>
        <v>0</v>
      </c>
      <c r="I361" s="55">
        <f>SUM(I362:I367)</f>
        <v>13.65</v>
      </c>
      <c r="J361" s="55">
        <f>SUM(J362:J367)</f>
        <v>0</v>
      </c>
      <c r="K361" s="55">
        <f>SUM(K362:K367)</f>
        <v>92.21</v>
      </c>
      <c r="L361" s="57">
        <f t="shared" si="59"/>
        <v>105.86</v>
      </c>
      <c r="N361" s="49"/>
      <c r="O361" s="49"/>
      <c r="P361" s="49"/>
      <c r="Q361" s="49"/>
      <c r="R361" s="49"/>
      <c r="S361" s="49"/>
      <c r="T361" s="49"/>
      <c r="U361" s="49"/>
    </row>
    <row r="362" spans="2:21" s="53" customFormat="1" x14ac:dyDescent="0.25">
      <c r="B362" s="6">
        <v>8110</v>
      </c>
      <c r="C362" s="19">
        <v>4351</v>
      </c>
      <c r="D362" s="20">
        <v>5</v>
      </c>
      <c r="E362" s="7">
        <v>1</v>
      </c>
      <c r="F362" s="7">
        <v>1</v>
      </c>
      <c r="G362" s="8" t="s">
        <v>216</v>
      </c>
      <c r="H362" s="58">
        <v>0</v>
      </c>
      <c r="I362" s="58">
        <v>13.65</v>
      </c>
      <c r="J362" s="58">
        <v>0</v>
      </c>
      <c r="K362" s="58">
        <v>92.21</v>
      </c>
      <c r="L362" s="54">
        <f t="shared" si="59"/>
        <v>105.86</v>
      </c>
      <c r="N362" s="49"/>
      <c r="O362" s="49"/>
      <c r="P362" s="49"/>
      <c r="Q362" s="49"/>
      <c r="R362" s="49"/>
      <c r="S362" s="49"/>
      <c r="T362" s="49"/>
      <c r="U362" s="49"/>
    </row>
    <row r="363" spans="2:21" s="53" customFormat="1" x14ac:dyDescent="0.25">
      <c r="B363" s="6">
        <v>8110</v>
      </c>
      <c r="C363" s="19">
        <v>4351</v>
      </c>
      <c r="D363" s="7">
        <v>5</v>
      </c>
      <c r="E363" s="7">
        <v>1</v>
      </c>
      <c r="F363" s="7">
        <v>2</v>
      </c>
      <c r="G363" s="8" t="s">
        <v>217</v>
      </c>
      <c r="H363" s="58">
        <v>0</v>
      </c>
      <c r="I363" s="58">
        <v>0</v>
      </c>
      <c r="J363" s="58">
        <v>0</v>
      </c>
      <c r="K363" s="58">
        <v>0</v>
      </c>
      <c r="L363" s="54">
        <f t="shared" si="59"/>
        <v>0</v>
      </c>
      <c r="N363" s="49"/>
      <c r="O363" s="49"/>
      <c r="P363" s="49"/>
      <c r="Q363" s="49"/>
      <c r="R363" s="49"/>
      <c r="S363" s="49"/>
      <c r="T363" s="49"/>
      <c r="U363" s="49"/>
    </row>
    <row r="364" spans="2:21" s="53" customFormat="1" x14ac:dyDescent="0.25">
      <c r="B364" s="6">
        <v>8110</v>
      </c>
      <c r="C364" s="19">
        <v>4351</v>
      </c>
      <c r="D364" s="7">
        <v>5</v>
      </c>
      <c r="E364" s="7">
        <v>1</v>
      </c>
      <c r="F364" s="7">
        <v>3</v>
      </c>
      <c r="G364" s="8" t="s">
        <v>218</v>
      </c>
      <c r="H364" s="58">
        <v>0</v>
      </c>
      <c r="I364" s="58">
        <v>0</v>
      </c>
      <c r="J364" s="58">
        <v>0</v>
      </c>
      <c r="K364" s="58">
        <v>0</v>
      </c>
      <c r="L364" s="54">
        <f t="shared" si="59"/>
        <v>0</v>
      </c>
      <c r="N364" s="49"/>
      <c r="O364" s="49"/>
      <c r="P364" s="49"/>
      <c r="Q364" s="49"/>
      <c r="R364" s="49"/>
      <c r="S364" s="49"/>
      <c r="T364" s="49"/>
      <c r="U364" s="49"/>
    </row>
    <row r="365" spans="2:21" s="53" customFormat="1" x14ac:dyDescent="0.25">
      <c r="B365" s="21">
        <v>8110</v>
      </c>
      <c r="C365" s="22">
        <v>4351</v>
      </c>
      <c r="D365" s="23">
        <v>5</v>
      </c>
      <c r="E365" s="24">
        <v>1</v>
      </c>
      <c r="F365" s="24">
        <v>4</v>
      </c>
      <c r="G365" s="8" t="s">
        <v>219</v>
      </c>
      <c r="H365" s="58">
        <v>0</v>
      </c>
      <c r="I365" s="58">
        <v>0</v>
      </c>
      <c r="J365" s="58">
        <v>0</v>
      </c>
      <c r="K365" s="58">
        <v>0</v>
      </c>
      <c r="L365" s="54">
        <f t="shared" si="59"/>
        <v>0</v>
      </c>
      <c r="N365" s="49"/>
      <c r="O365" s="49"/>
      <c r="P365" s="49"/>
      <c r="Q365" s="49"/>
      <c r="R365" s="49"/>
      <c r="S365" s="49"/>
      <c r="T365" s="49"/>
      <c r="U365" s="49"/>
    </row>
    <row r="366" spans="2:21" s="53" customFormat="1" x14ac:dyDescent="0.25">
      <c r="B366" s="21">
        <v>8110</v>
      </c>
      <c r="C366" s="22">
        <v>4351</v>
      </c>
      <c r="D366" s="24">
        <v>5</v>
      </c>
      <c r="E366" s="24">
        <v>1</v>
      </c>
      <c r="F366" s="24">
        <v>5</v>
      </c>
      <c r="G366" s="8" t="s">
        <v>220</v>
      </c>
      <c r="H366" s="58">
        <v>0</v>
      </c>
      <c r="I366" s="58">
        <v>0</v>
      </c>
      <c r="J366" s="58">
        <v>0</v>
      </c>
      <c r="K366" s="58">
        <v>0</v>
      </c>
      <c r="L366" s="54">
        <f t="shared" si="59"/>
        <v>0</v>
      </c>
      <c r="N366" s="49"/>
      <c r="O366" s="49"/>
      <c r="P366" s="49"/>
      <c r="Q366" s="49"/>
      <c r="R366" s="49"/>
      <c r="S366" s="49"/>
      <c r="T366" s="49"/>
      <c r="U366" s="49"/>
    </row>
    <row r="367" spans="2:21" s="53" customFormat="1" ht="27" x14ac:dyDescent="0.25">
      <c r="B367" s="21">
        <v>8110</v>
      </c>
      <c r="C367" s="22">
        <v>4351</v>
      </c>
      <c r="D367" s="24">
        <v>5</v>
      </c>
      <c r="E367" s="24">
        <v>1</v>
      </c>
      <c r="F367" s="24">
        <v>6</v>
      </c>
      <c r="G367" s="8" t="s">
        <v>254</v>
      </c>
      <c r="H367" s="58">
        <v>0</v>
      </c>
      <c r="I367" s="58">
        <v>0</v>
      </c>
      <c r="J367" s="58">
        <v>0</v>
      </c>
      <c r="K367" s="58">
        <v>0</v>
      </c>
      <c r="L367" s="54">
        <f t="shared" si="59"/>
        <v>0</v>
      </c>
      <c r="N367" s="49"/>
      <c r="O367" s="49"/>
      <c r="P367" s="49"/>
      <c r="Q367" s="49"/>
      <c r="R367" s="49"/>
      <c r="S367" s="49"/>
      <c r="T367" s="49"/>
      <c r="U367" s="49"/>
    </row>
    <row r="368" spans="2:21" s="53" customFormat="1" ht="17.25" customHeight="1" x14ac:dyDescent="0.25">
      <c r="B368" s="105" t="s">
        <v>247</v>
      </c>
      <c r="C368" s="106"/>
      <c r="D368" s="106"/>
      <c r="E368" s="106"/>
      <c r="F368" s="107"/>
      <c r="G368" s="8"/>
      <c r="H368" s="55">
        <f>+H358</f>
        <v>0</v>
      </c>
      <c r="I368" s="55">
        <f>+I358</f>
        <v>13.65</v>
      </c>
      <c r="J368" s="55">
        <f>+J358</f>
        <v>0</v>
      </c>
      <c r="K368" s="55">
        <f>+K358</f>
        <v>92.21</v>
      </c>
      <c r="L368" s="54">
        <f t="shared" si="59"/>
        <v>105.86</v>
      </c>
      <c r="N368" s="49"/>
      <c r="O368" s="49"/>
      <c r="P368" s="49"/>
      <c r="Q368" s="49"/>
      <c r="R368" s="49"/>
      <c r="S368" s="49"/>
      <c r="T368" s="49"/>
      <c r="U368" s="49"/>
    </row>
    <row r="369" spans="2:21" s="53" customFormat="1" x14ac:dyDescent="0.25">
      <c r="B369" s="1">
        <v>8110</v>
      </c>
      <c r="C369" s="1">
        <v>4390</v>
      </c>
      <c r="D369" s="3"/>
      <c r="E369" s="4"/>
      <c r="F369" s="4"/>
      <c r="G369" s="2" t="s">
        <v>221</v>
      </c>
      <c r="H369" s="55">
        <f>+H370+H373+H376+H379+H382+H385+H388</f>
        <v>0</v>
      </c>
      <c r="I369" s="55">
        <f>+I370+I373+I376+I379+I382+I385+I388</f>
        <v>0</v>
      </c>
      <c r="J369" s="55">
        <f>+J370+J373+J376+J379+J382+J385+J388</f>
        <v>0</v>
      </c>
      <c r="K369" s="55">
        <f>+K370+K373+K376+K379+K382+K385+K388</f>
        <v>0</v>
      </c>
      <c r="L369" s="57">
        <f t="shared" si="59"/>
        <v>0</v>
      </c>
      <c r="N369" s="49"/>
      <c r="O369" s="49"/>
      <c r="P369" s="49"/>
      <c r="Q369" s="49"/>
      <c r="R369" s="49"/>
      <c r="S369" s="49"/>
      <c r="T369" s="49"/>
      <c r="U369" s="49"/>
    </row>
    <row r="370" spans="2:21" s="53" customFormat="1" x14ac:dyDescent="0.25">
      <c r="B370" s="1">
        <v>8110</v>
      </c>
      <c r="C370" s="1">
        <v>4391</v>
      </c>
      <c r="D370" s="3"/>
      <c r="E370" s="4"/>
      <c r="F370" s="4"/>
      <c r="G370" s="2" t="s">
        <v>222</v>
      </c>
      <c r="H370" s="55">
        <f t="shared" ref="H370:K371" si="63">SUM(H371)</f>
        <v>0</v>
      </c>
      <c r="I370" s="55">
        <f t="shared" si="63"/>
        <v>0</v>
      </c>
      <c r="J370" s="55">
        <f t="shared" si="63"/>
        <v>0</v>
      </c>
      <c r="K370" s="55">
        <f t="shared" si="63"/>
        <v>0</v>
      </c>
      <c r="L370" s="57">
        <f t="shared" si="59"/>
        <v>0</v>
      </c>
      <c r="N370" s="49"/>
      <c r="O370" s="49"/>
      <c r="P370" s="49"/>
      <c r="Q370" s="49"/>
      <c r="R370" s="49"/>
      <c r="S370" s="49"/>
      <c r="T370" s="49"/>
      <c r="U370" s="49"/>
    </row>
    <row r="371" spans="2:21" s="53" customFormat="1" x14ac:dyDescent="0.25">
      <c r="B371" s="1">
        <v>8110</v>
      </c>
      <c r="C371" s="1">
        <v>4391</v>
      </c>
      <c r="D371" s="5">
        <v>9</v>
      </c>
      <c r="E371" s="5"/>
      <c r="F371" s="3"/>
      <c r="G371" s="2" t="s">
        <v>222</v>
      </c>
      <c r="H371" s="55">
        <f t="shared" si="63"/>
        <v>0</v>
      </c>
      <c r="I371" s="55">
        <f t="shared" si="63"/>
        <v>0</v>
      </c>
      <c r="J371" s="55">
        <f t="shared" si="63"/>
        <v>0</v>
      </c>
      <c r="K371" s="55">
        <f t="shared" si="63"/>
        <v>0</v>
      </c>
      <c r="L371" s="57">
        <f t="shared" si="59"/>
        <v>0</v>
      </c>
      <c r="N371" s="49"/>
      <c r="O371" s="49"/>
      <c r="P371" s="49"/>
      <c r="Q371" s="49"/>
      <c r="R371" s="49"/>
      <c r="S371" s="49"/>
      <c r="T371" s="49"/>
      <c r="U371" s="49"/>
    </row>
    <row r="372" spans="2:21" s="53" customFormat="1" x14ac:dyDescent="0.25">
      <c r="B372" s="21">
        <v>8110</v>
      </c>
      <c r="C372" s="21">
        <v>4391</v>
      </c>
      <c r="D372" s="24">
        <v>9</v>
      </c>
      <c r="E372" s="24">
        <v>1</v>
      </c>
      <c r="F372" s="25"/>
      <c r="G372" s="26" t="s">
        <v>222</v>
      </c>
      <c r="H372" s="58"/>
      <c r="I372" s="58"/>
      <c r="J372" s="58"/>
      <c r="K372" s="58"/>
      <c r="L372" s="54">
        <f t="shared" si="59"/>
        <v>0</v>
      </c>
      <c r="N372" s="49"/>
      <c r="O372" s="49"/>
      <c r="P372" s="49"/>
      <c r="Q372" s="49"/>
      <c r="R372" s="49"/>
      <c r="S372" s="49"/>
      <c r="T372" s="49"/>
      <c r="U372" s="49"/>
    </row>
    <row r="373" spans="2:21" s="53" customFormat="1" x14ac:dyDescent="0.25">
      <c r="B373" s="1">
        <v>8110</v>
      </c>
      <c r="C373" s="1">
        <v>4392</v>
      </c>
      <c r="D373" s="3"/>
      <c r="E373" s="4"/>
      <c r="F373" s="4"/>
      <c r="G373" s="2" t="s">
        <v>223</v>
      </c>
      <c r="H373" s="55">
        <f t="shared" ref="H373:K374" si="64">SUM(H374)</f>
        <v>0</v>
      </c>
      <c r="I373" s="55">
        <f t="shared" si="64"/>
        <v>0</v>
      </c>
      <c r="J373" s="55">
        <f t="shared" si="64"/>
        <v>0</v>
      </c>
      <c r="K373" s="55">
        <f t="shared" si="64"/>
        <v>0</v>
      </c>
      <c r="L373" s="57">
        <f t="shared" si="59"/>
        <v>0</v>
      </c>
      <c r="N373" s="49"/>
      <c r="O373" s="49"/>
      <c r="P373" s="49"/>
      <c r="Q373" s="49"/>
      <c r="R373" s="49"/>
      <c r="S373" s="49"/>
      <c r="T373" s="49"/>
      <c r="U373" s="49"/>
    </row>
    <row r="374" spans="2:21" s="53" customFormat="1" x14ac:dyDescent="0.25">
      <c r="B374" s="1">
        <v>8110</v>
      </c>
      <c r="C374" s="1">
        <v>4392</v>
      </c>
      <c r="D374" s="5">
        <v>9</v>
      </c>
      <c r="E374" s="5"/>
      <c r="F374" s="3"/>
      <c r="G374" s="2" t="s">
        <v>223</v>
      </c>
      <c r="H374" s="55">
        <f t="shared" si="64"/>
        <v>0</v>
      </c>
      <c r="I374" s="55">
        <f t="shared" si="64"/>
        <v>0</v>
      </c>
      <c r="J374" s="55">
        <f t="shared" si="64"/>
        <v>0</v>
      </c>
      <c r="K374" s="55">
        <f t="shared" si="64"/>
        <v>0</v>
      </c>
      <c r="L374" s="57">
        <f t="shared" si="59"/>
        <v>0</v>
      </c>
      <c r="N374" s="49"/>
      <c r="O374" s="49"/>
      <c r="P374" s="49"/>
      <c r="Q374" s="49"/>
      <c r="R374" s="49"/>
      <c r="S374" s="49"/>
      <c r="T374" s="49"/>
      <c r="U374" s="49"/>
    </row>
    <row r="375" spans="2:21" s="53" customFormat="1" x14ac:dyDescent="0.25">
      <c r="B375" s="21">
        <v>8110</v>
      </c>
      <c r="C375" s="21">
        <v>4392</v>
      </c>
      <c r="D375" s="24">
        <v>9</v>
      </c>
      <c r="E375" s="24">
        <v>2</v>
      </c>
      <c r="F375" s="25"/>
      <c r="G375" s="26" t="s">
        <v>223</v>
      </c>
      <c r="H375" s="58"/>
      <c r="I375" s="58"/>
      <c r="J375" s="58"/>
      <c r="K375" s="58"/>
      <c r="L375" s="54">
        <f t="shared" si="59"/>
        <v>0</v>
      </c>
      <c r="N375" s="49"/>
      <c r="O375" s="49"/>
      <c r="P375" s="49"/>
      <c r="Q375" s="49"/>
      <c r="R375" s="49"/>
      <c r="S375" s="49"/>
      <c r="T375" s="49"/>
      <c r="U375" s="49"/>
    </row>
    <row r="376" spans="2:21" s="53" customFormat="1" ht="18" x14ac:dyDescent="0.25">
      <c r="B376" s="1">
        <v>8110</v>
      </c>
      <c r="C376" s="1">
        <v>4393</v>
      </c>
      <c r="D376" s="3"/>
      <c r="E376" s="4"/>
      <c r="F376" s="4"/>
      <c r="G376" s="2" t="s">
        <v>224</v>
      </c>
      <c r="H376" s="55">
        <f t="shared" ref="H376:K377" si="65">SUM(H377)</f>
        <v>0</v>
      </c>
      <c r="I376" s="55">
        <f t="shared" si="65"/>
        <v>0</v>
      </c>
      <c r="J376" s="55">
        <f t="shared" si="65"/>
        <v>0</v>
      </c>
      <c r="K376" s="55">
        <f t="shared" si="65"/>
        <v>0</v>
      </c>
      <c r="L376" s="57">
        <f t="shared" si="59"/>
        <v>0</v>
      </c>
      <c r="N376" s="49"/>
      <c r="O376" s="49"/>
      <c r="P376" s="49"/>
      <c r="Q376" s="49"/>
      <c r="R376" s="49"/>
      <c r="S376" s="49"/>
      <c r="T376" s="49"/>
      <c r="U376" s="49"/>
    </row>
    <row r="377" spans="2:21" s="53" customFormat="1" ht="18" x14ac:dyDescent="0.25">
      <c r="B377" s="1">
        <v>8110</v>
      </c>
      <c r="C377" s="1">
        <v>4393</v>
      </c>
      <c r="D377" s="5">
        <v>9</v>
      </c>
      <c r="E377" s="5"/>
      <c r="F377" s="3"/>
      <c r="G377" s="2" t="s">
        <v>224</v>
      </c>
      <c r="H377" s="55">
        <f t="shared" si="65"/>
        <v>0</v>
      </c>
      <c r="I377" s="55">
        <f t="shared" si="65"/>
        <v>0</v>
      </c>
      <c r="J377" s="55">
        <f t="shared" si="65"/>
        <v>0</v>
      </c>
      <c r="K377" s="55">
        <f t="shared" si="65"/>
        <v>0</v>
      </c>
      <c r="L377" s="57">
        <f t="shared" si="59"/>
        <v>0</v>
      </c>
      <c r="N377" s="49"/>
      <c r="O377" s="49"/>
      <c r="P377" s="49"/>
      <c r="Q377" s="49"/>
      <c r="R377" s="49"/>
      <c r="S377" s="49"/>
      <c r="T377" s="49"/>
      <c r="U377" s="49"/>
    </row>
    <row r="378" spans="2:21" s="53" customFormat="1" x14ac:dyDescent="0.25">
      <c r="B378" s="21">
        <v>8110</v>
      </c>
      <c r="C378" s="21">
        <v>4393</v>
      </c>
      <c r="D378" s="24">
        <v>9</v>
      </c>
      <c r="E378" s="24">
        <v>3</v>
      </c>
      <c r="F378" s="25"/>
      <c r="G378" s="26" t="s">
        <v>224</v>
      </c>
      <c r="H378" s="58"/>
      <c r="I378" s="58"/>
      <c r="J378" s="58"/>
      <c r="K378" s="58"/>
      <c r="L378" s="54">
        <f t="shared" si="59"/>
        <v>0</v>
      </c>
      <c r="N378" s="49"/>
      <c r="O378" s="49"/>
      <c r="P378" s="49"/>
      <c r="Q378" s="49"/>
      <c r="R378" s="49"/>
      <c r="S378" s="49"/>
      <c r="T378" s="49"/>
      <c r="U378" s="49"/>
    </row>
    <row r="379" spans="2:21" s="53" customFormat="1" x14ac:dyDescent="0.25">
      <c r="B379" s="1">
        <v>8110</v>
      </c>
      <c r="C379" s="1">
        <v>4394</v>
      </c>
      <c r="D379" s="3"/>
      <c r="E379" s="4"/>
      <c r="F379" s="4"/>
      <c r="G379" s="2" t="s">
        <v>225</v>
      </c>
      <c r="H379" s="55">
        <f t="shared" ref="H379:K380" si="66">SUM(H380)</f>
        <v>0</v>
      </c>
      <c r="I379" s="55">
        <f t="shared" si="66"/>
        <v>0</v>
      </c>
      <c r="J379" s="55">
        <f t="shared" si="66"/>
        <v>0</v>
      </c>
      <c r="K379" s="55">
        <f t="shared" si="66"/>
        <v>0</v>
      </c>
      <c r="L379" s="57">
        <f t="shared" si="59"/>
        <v>0</v>
      </c>
      <c r="N379" s="49"/>
      <c r="O379" s="49"/>
      <c r="P379" s="49"/>
      <c r="Q379" s="49"/>
      <c r="R379" s="49"/>
      <c r="S379" s="49"/>
      <c r="T379" s="49"/>
      <c r="U379" s="49"/>
    </row>
    <row r="380" spans="2:21" s="53" customFormat="1" x14ac:dyDescent="0.25">
      <c r="B380" s="1">
        <v>8110</v>
      </c>
      <c r="C380" s="1">
        <v>4394</v>
      </c>
      <c r="D380" s="5">
        <v>9</v>
      </c>
      <c r="E380" s="5"/>
      <c r="F380" s="3"/>
      <c r="G380" s="2" t="s">
        <v>225</v>
      </c>
      <c r="H380" s="55">
        <f t="shared" si="66"/>
        <v>0</v>
      </c>
      <c r="I380" s="55">
        <f t="shared" si="66"/>
        <v>0</v>
      </c>
      <c r="J380" s="55">
        <f t="shared" si="66"/>
        <v>0</v>
      </c>
      <c r="K380" s="55">
        <f t="shared" si="66"/>
        <v>0</v>
      </c>
      <c r="L380" s="57">
        <f t="shared" ref="L380:L400" si="67">SUM(H380:K380)</f>
        <v>0</v>
      </c>
      <c r="N380" s="49"/>
      <c r="O380" s="49"/>
      <c r="P380" s="49"/>
      <c r="Q380" s="49"/>
      <c r="R380" s="49"/>
      <c r="S380" s="49"/>
      <c r="T380" s="49"/>
      <c r="U380" s="49"/>
    </row>
    <row r="381" spans="2:21" s="53" customFormat="1" x14ac:dyDescent="0.25">
      <c r="B381" s="6">
        <v>8110</v>
      </c>
      <c r="C381" s="6">
        <v>4394</v>
      </c>
      <c r="D381" s="7">
        <v>9</v>
      </c>
      <c r="E381" s="7">
        <v>4</v>
      </c>
      <c r="F381" s="9"/>
      <c r="G381" s="8" t="s">
        <v>225</v>
      </c>
      <c r="H381" s="56"/>
      <c r="I381" s="56"/>
      <c r="J381" s="56"/>
      <c r="K381" s="56"/>
      <c r="L381" s="54">
        <f t="shared" si="67"/>
        <v>0</v>
      </c>
      <c r="N381" s="49"/>
      <c r="O381" s="49"/>
      <c r="P381" s="49"/>
      <c r="Q381" s="49"/>
      <c r="R381" s="49"/>
      <c r="S381" s="49"/>
      <c r="T381" s="49"/>
      <c r="U381" s="49"/>
    </row>
    <row r="382" spans="2:21" s="53" customFormat="1" x14ac:dyDescent="0.25">
      <c r="B382" s="1">
        <v>8110</v>
      </c>
      <c r="C382" s="1">
        <v>4395</v>
      </c>
      <c r="D382" s="3"/>
      <c r="E382" s="4"/>
      <c r="F382" s="4"/>
      <c r="G382" s="2" t="s">
        <v>2</v>
      </c>
      <c r="H382" s="55">
        <f t="shared" ref="H382:K383" si="68">SUM(H383)</f>
        <v>0</v>
      </c>
      <c r="I382" s="55">
        <f t="shared" si="68"/>
        <v>0</v>
      </c>
      <c r="J382" s="55">
        <f t="shared" si="68"/>
        <v>0</v>
      </c>
      <c r="K382" s="55">
        <f t="shared" si="68"/>
        <v>0</v>
      </c>
      <c r="L382" s="57">
        <f t="shared" si="67"/>
        <v>0</v>
      </c>
      <c r="N382" s="49"/>
      <c r="O382" s="49"/>
      <c r="P382" s="49"/>
      <c r="Q382" s="49"/>
      <c r="R382" s="49"/>
      <c r="S382" s="49"/>
      <c r="T382" s="49"/>
      <c r="U382" s="49"/>
    </row>
    <row r="383" spans="2:21" s="53" customFormat="1" x14ac:dyDescent="0.25">
      <c r="B383" s="1">
        <v>8110</v>
      </c>
      <c r="C383" s="1">
        <v>4395</v>
      </c>
      <c r="D383" s="5">
        <v>9</v>
      </c>
      <c r="E383" s="5"/>
      <c r="F383" s="3"/>
      <c r="G383" s="2" t="s">
        <v>2</v>
      </c>
      <c r="H383" s="55">
        <f t="shared" si="68"/>
        <v>0</v>
      </c>
      <c r="I383" s="55">
        <f t="shared" si="68"/>
        <v>0</v>
      </c>
      <c r="J383" s="55">
        <f t="shared" si="68"/>
        <v>0</v>
      </c>
      <c r="K383" s="55">
        <f t="shared" si="68"/>
        <v>0</v>
      </c>
      <c r="L383" s="57">
        <f t="shared" si="67"/>
        <v>0</v>
      </c>
      <c r="N383" s="49"/>
      <c r="O383" s="49"/>
      <c r="P383" s="49"/>
      <c r="Q383" s="49"/>
      <c r="R383" s="49"/>
      <c r="S383" s="49"/>
      <c r="T383" s="49"/>
      <c r="U383" s="49"/>
    </row>
    <row r="384" spans="2:21" s="53" customFormat="1" x14ac:dyDescent="0.25">
      <c r="B384" s="6">
        <v>8110</v>
      </c>
      <c r="C384" s="6">
        <v>4395</v>
      </c>
      <c r="D384" s="7">
        <v>9</v>
      </c>
      <c r="E384" s="7">
        <v>5</v>
      </c>
      <c r="F384" s="9"/>
      <c r="G384" s="8" t="s">
        <v>2</v>
      </c>
      <c r="H384" s="56"/>
      <c r="I384" s="56"/>
      <c r="J384" s="56"/>
      <c r="K384" s="56"/>
      <c r="L384" s="54">
        <f t="shared" si="67"/>
        <v>0</v>
      </c>
      <c r="N384" s="49"/>
      <c r="O384" s="49"/>
      <c r="P384" s="49"/>
      <c r="Q384" s="49"/>
      <c r="R384" s="49"/>
      <c r="S384" s="49"/>
      <c r="T384" s="49"/>
      <c r="U384" s="49"/>
    </row>
    <row r="385" spans="2:21" s="53" customFormat="1" x14ac:dyDescent="0.25">
      <c r="B385" s="1">
        <v>8110</v>
      </c>
      <c r="C385" s="1">
        <v>4396</v>
      </c>
      <c r="D385" s="3"/>
      <c r="E385" s="4"/>
      <c r="F385" s="4"/>
      <c r="G385" s="2" t="s">
        <v>226</v>
      </c>
      <c r="H385" s="55">
        <f t="shared" ref="H385:K386" si="69">SUM(H386)</f>
        <v>0</v>
      </c>
      <c r="I385" s="55">
        <f t="shared" si="69"/>
        <v>0</v>
      </c>
      <c r="J385" s="55">
        <f t="shared" si="69"/>
        <v>0</v>
      </c>
      <c r="K385" s="55">
        <f t="shared" si="69"/>
        <v>0</v>
      </c>
      <c r="L385" s="57">
        <f t="shared" si="67"/>
        <v>0</v>
      </c>
      <c r="N385" s="49"/>
      <c r="O385" s="49"/>
      <c r="P385" s="49"/>
      <c r="Q385" s="49"/>
      <c r="R385" s="49"/>
      <c r="S385" s="49"/>
      <c r="T385" s="49"/>
      <c r="U385" s="49"/>
    </row>
    <row r="386" spans="2:21" s="53" customFormat="1" x14ac:dyDescent="0.25">
      <c r="B386" s="1">
        <v>8110</v>
      </c>
      <c r="C386" s="1">
        <v>4396</v>
      </c>
      <c r="D386" s="5">
        <v>9</v>
      </c>
      <c r="E386" s="5"/>
      <c r="F386" s="3"/>
      <c r="G386" s="2" t="s">
        <v>226</v>
      </c>
      <c r="H386" s="55">
        <f t="shared" si="69"/>
        <v>0</v>
      </c>
      <c r="I386" s="55">
        <f t="shared" si="69"/>
        <v>0</v>
      </c>
      <c r="J386" s="55">
        <f t="shared" si="69"/>
        <v>0</v>
      </c>
      <c r="K386" s="55">
        <f t="shared" si="69"/>
        <v>0</v>
      </c>
      <c r="L386" s="57">
        <f t="shared" si="67"/>
        <v>0</v>
      </c>
      <c r="N386" s="49"/>
      <c r="O386" s="49"/>
      <c r="P386" s="49"/>
      <c r="Q386" s="49"/>
      <c r="R386" s="49"/>
      <c r="S386" s="49"/>
      <c r="T386" s="49"/>
      <c r="U386" s="49"/>
    </row>
    <row r="387" spans="2:21" s="53" customFormat="1" x14ac:dyDescent="0.25">
      <c r="B387" s="6">
        <v>8110</v>
      </c>
      <c r="C387" s="6">
        <v>4396</v>
      </c>
      <c r="D387" s="7">
        <v>9</v>
      </c>
      <c r="E387" s="7">
        <v>6</v>
      </c>
      <c r="F387" s="9"/>
      <c r="G387" s="8" t="s">
        <v>226</v>
      </c>
      <c r="H387" s="56"/>
      <c r="I387" s="56"/>
      <c r="J387" s="56"/>
      <c r="K387" s="56"/>
      <c r="L387" s="54">
        <f t="shared" si="67"/>
        <v>0</v>
      </c>
      <c r="N387" s="49"/>
      <c r="O387" s="49"/>
      <c r="P387" s="49"/>
      <c r="Q387" s="49"/>
      <c r="R387" s="49"/>
      <c r="S387" s="49"/>
      <c r="T387" s="49"/>
      <c r="U387" s="49"/>
    </row>
    <row r="388" spans="2:21" s="53" customFormat="1" x14ac:dyDescent="0.25">
      <c r="B388" s="1">
        <v>8110</v>
      </c>
      <c r="C388" s="1">
        <v>4399</v>
      </c>
      <c r="D388" s="3"/>
      <c r="E388" s="4"/>
      <c r="F388" s="4"/>
      <c r="G388" s="2" t="s">
        <v>221</v>
      </c>
      <c r="H388" s="55">
        <f t="shared" ref="H388:K389" si="70">SUM(H389)</f>
        <v>0</v>
      </c>
      <c r="I388" s="55">
        <f t="shared" si="70"/>
        <v>0</v>
      </c>
      <c r="J388" s="55">
        <f t="shared" si="70"/>
        <v>0</v>
      </c>
      <c r="K388" s="55">
        <f t="shared" si="70"/>
        <v>0</v>
      </c>
      <c r="L388" s="57">
        <f t="shared" si="67"/>
        <v>0</v>
      </c>
      <c r="N388" s="49"/>
      <c r="O388" s="49"/>
      <c r="P388" s="49"/>
      <c r="Q388" s="49"/>
      <c r="R388" s="49"/>
      <c r="S388" s="49"/>
      <c r="T388" s="49"/>
      <c r="U388" s="49"/>
    </row>
    <row r="389" spans="2:21" s="53" customFormat="1" x14ac:dyDescent="0.25">
      <c r="B389" s="1">
        <v>8110</v>
      </c>
      <c r="C389" s="1">
        <v>4399</v>
      </c>
      <c r="D389" s="5">
        <v>9</v>
      </c>
      <c r="E389" s="5"/>
      <c r="F389" s="3"/>
      <c r="G389" s="2" t="s">
        <v>221</v>
      </c>
      <c r="H389" s="55">
        <f t="shared" si="70"/>
        <v>0</v>
      </c>
      <c r="I389" s="55">
        <f t="shared" si="70"/>
        <v>0</v>
      </c>
      <c r="J389" s="55">
        <f t="shared" si="70"/>
        <v>0</v>
      </c>
      <c r="K389" s="55">
        <f t="shared" si="70"/>
        <v>0</v>
      </c>
      <c r="L389" s="57">
        <f t="shared" si="67"/>
        <v>0</v>
      </c>
      <c r="N389" s="49"/>
      <c r="O389" s="49"/>
      <c r="P389" s="49"/>
      <c r="Q389" s="49"/>
      <c r="R389" s="49"/>
      <c r="S389" s="49"/>
      <c r="T389" s="49"/>
      <c r="U389" s="49"/>
    </row>
    <row r="390" spans="2:21" s="53" customFormat="1" x14ac:dyDescent="0.25">
      <c r="B390" s="1">
        <v>8110</v>
      </c>
      <c r="C390" s="1">
        <v>4399</v>
      </c>
      <c r="D390" s="5">
        <v>9</v>
      </c>
      <c r="E390" s="5">
        <v>9</v>
      </c>
      <c r="F390" s="3"/>
      <c r="G390" s="2" t="s">
        <v>221</v>
      </c>
      <c r="H390" s="55">
        <f>SUM(H391:H398)</f>
        <v>0</v>
      </c>
      <c r="I390" s="55">
        <f>SUM(I391:I398)</f>
        <v>0</v>
      </c>
      <c r="J390" s="55">
        <f>SUM(J391:J398)</f>
        <v>0</v>
      </c>
      <c r="K390" s="55">
        <f>SUM(K391:K398)</f>
        <v>0</v>
      </c>
      <c r="L390" s="57">
        <f t="shared" si="67"/>
        <v>0</v>
      </c>
      <c r="N390" s="49"/>
      <c r="O390" s="49"/>
      <c r="P390" s="49"/>
      <c r="Q390" s="49"/>
      <c r="R390" s="49"/>
    </row>
    <row r="391" spans="2:21" s="53" customFormat="1" x14ac:dyDescent="0.25">
      <c r="B391" s="6">
        <v>8110</v>
      </c>
      <c r="C391" s="6">
        <v>4399</v>
      </c>
      <c r="D391" s="7">
        <v>9</v>
      </c>
      <c r="E391" s="7">
        <v>9</v>
      </c>
      <c r="F391" s="7">
        <v>1</v>
      </c>
      <c r="G391" s="8" t="s">
        <v>227</v>
      </c>
      <c r="H391" s="56">
        <v>0</v>
      </c>
      <c r="I391" s="56">
        <v>0</v>
      </c>
      <c r="J391" s="56">
        <v>0</v>
      </c>
      <c r="K391" s="56">
        <v>0</v>
      </c>
      <c r="L391" s="54">
        <f t="shared" si="67"/>
        <v>0</v>
      </c>
      <c r="N391" s="49"/>
      <c r="O391" s="49"/>
      <c r="P391" s="49"/>
      <c r="Q391" s="49"/>
      <c r="R391" s="49"/>
    </row>
    <row r="392" spans="2:21" s="53" customFormat="1" x14ac:dyDescent="0.25">
      <c r="B392" s="6">
        <v>8110</v>
      </c>
      <c r="C392" s="6">
        <v>4399</v>
      </c>
      <c r="D392" s="7">
        <v>9</v>
      </c>
      <c r="E392" s="7">
        <v>9</v>
      </c>
      <c r="F392" s="7">
        <v>2</v>
      </c>
      <c r="G392" s="8" t="s">
        <v>228</v>
      </c>
      <c r="H392" s="56">
        <v>0</v>
      </c>
      <c r="I392" s="56">
        <v>0</v>
      </c>
      <c r="J392" s="56">
        <v>0</v>
      </c>
      <c r="K392" s="56">
        <v>0</v>
      </c>
      <c r="L392" s="54">
        <f t="shared" si="67"/>
        <v>0</v>
      </c>
      <c r="N392" s="49"/>
      <c r="O392" s="49"/>
      <c r="P392" s="49"/>
      <c r="Q392" s="49"/>
      <c r="R392" s="49"/>
    </row>
    <row r="393" spans="2:21" s="53" customFormat="1" x14ac:dyDescent="0.25">
      <c r="B393" s="6">
        <v>8110</v>
      </c>
      <c r="C393" s="6">
        <v>4399</v>
      </c>
      <c r="D393" s="7">
        <v>9</v>
      </c>
      <c r="E393" s="7">
        <v>9</v>
      </c>
      <c r="F393" s="7">
        <v>3</v>
      </c>
      <c r="G393" s="8" t="s">
        <v>229</v>
      </c>
      <c r="H393" s="56">
        <v>0</v>
      </c>
      <c r="I393" s="56">
        <v>0</v>
      </c>
      <c r="J393" s="56">
        <v>0</v>
      </c>
      <c r="K393" s="56">
        <v>0</v>
      </c>
      <c r="L393" s="54">
        <f t="shared" si="67"/>
        <v>0</v>
      </c>
      <c r="N393" s="49"/>
      <c r="O393" s="49"/>
      <c r="P393" s="49"/>
      <c r="Q393" s="49"/>
      <c r="R393" s="49"/>
    </row>
    <row r="394" spans="2:21" s="53" customFormat="1" x14ac:dyDescent="0.25">
      <c r="B394" s="6">
        <v>8110</v>
      </c>
      <c r="C394" s="6">
        <v>4399</v>
      </c>
      <c r="D394" s="7">
        <v>9</v>
      </c>
      <c r="E394" s="7">
        <v>9</v>
      </c>
      <c r="F394" s="7">
        <v>4</v>
      </c>
      <c r="G394" s="8" t="s">
        <v>230</v>
      </c>
      <c r="H394" s="56">
        <v>0</v>
      </c>
      <c r="I394" s="56">
        <v>0</v>
      </c>
      <c r="J394" s="56">
        <v>0</v>
      </c>
      <c r="K394" s="56">
        <v>0</v>
      </c>
      <c r="L394" s="54">
        <f t="shared" si="67"/>
        <v>0</v>
      </c>
      <c r="N394" s="49"/>
      <c r="O394" s="49"/>
      <c r="P394" s="49"/>
      <c r="Q394" s="49"/>
      <c r="R394" s="49"/>
    </row>
    <row r="395" spans="2:21" s="53" customFormat="1" x14ac:dyDescent="0.25">
      <c r="B395" s="6">
        <v>8110</v>
      </c>
      <c r="C395" s="6">
        <v>4399</v>
      </c>
      <c r="D395" s="7">
        <v>9</v>
      </c>
      <c r="E395" s="7">
        <v>9</v>
      </c>
      <c r="F395" s="7">
        <v>5</v>
      </c>
      <c r="G395" s="8" t="s">
        <v>231</v>
      </c>
      <c r="H395" s="56">
        <v>0</v>
      </c>
      <c r="I395" s="56">
        <v>0</v>
      </c>
      <c r="J395" s="56">
        <v>0</v>
      </c>
      <c r="K395" s="56">
        <v>0</v>
      </c>
      <c r="L395" s="54">
        <f t="shared" si="67"/>
        <v>0</v>
      </c>
      <c r="N395" s="49"/>
      <c r="O395" s="49"/>
      <c r="P395" s="49"/>
      <c r="Q395" s="49"/>
      <c r="R395" s="49"/>
    </row>
    <row r="396" spans="2:21" s="53" customFormat="1" x14ac:dyDescent="0.25">
      <c r="B396" s="6">
        <v>8110</v>
      </c>
      <c r="C396" s="6">
        <v>4399</v>
      </c>
      <c r="D396" s="7">
        <v>9</v>
      </c>
      <c r="E396" s="7">
        <v>9</v>
      </c>
      <c r="F396" s="7">
        <v>6</v>
      </c>
      <c r="G396" s="8" t="s">
        <v>232</v>
      </c>
      <c r="H396" s="56">
        <v>0</v>
      </c>
      <c r="I396" s="56">
        <v>0</v>
      </c>
      <c r="J396" s="56">
        <v>0</v>
      </c>
      <c r="K396" s="56">
        <v>0</v>
      </c>
      <c r="L396" s="54">
        <f t="shared" si="67"/>
        <v>0</v>
      </c>
      <c r="N396" s="49"/>
      <c r="O396" s="49"/>
      <c r="P396" s="49"/>
      <c r="Q396" s="49"/>
      <c r="R396" s="49"/>
    </row>
    <row r="397" spans="2:21" s="53" customFormat="1" x14ac:dyDescent="0.25">
      <c r="B397" s="6">
        <v>8110</v>
      </c>
      <c r="C397" s="6">
        <v>4399</v>
      </c>
      <c r="D397" s="7">
        <v>9</v>
      </c>
      <c r="E397" s="7">
        <v>9</v>
      </c>
      <c r="F397" s="7">
        <v>7</v>
      </c>
      <c r="G397" s="8" t="s">
        <v>233</v>
      </c>
      <c r="H397" s="56">
        <v>0</v>
      </c>
      <c r="I397" s="56">
        <v>0</v>
      </c>
      <c r="J397" s="56">
        <v>0</v>
      </c>
      <c r="K397" s="56">
        <v>0</v>
      </c>
      <c r="L397" s="54">
        <f t="shared" si="67"/>
        <v>0</v>
      </c>
      <c r="N397" s="49"/>
      <c r="O397" s="49"/>
      <c r="P397" s="49"/>
      <c r="Q397" s="49"/>
      <c r="R397" s="49"/>
    </row>
    <row r="398" spans="2:21" s="53" customFormat="1" x14ac:dyDescent="0.25">
      <c r="B398" s="6">
        <v>8110</v>
      </c>
      <c r="C398" s="6">
        <v>4399</v>
      </c>
      <c r="D398" s="7">
        <v>9</v>
      </c>
      <c r="E398" s="7">
        <v>9</v>
      </c>
      <c r="F398" s="7">
        <v>8</v>
      </c>
      <c r="G398" s="8" t="s">
        <v>234</v>
      </c>
      <c r="H398" s="56">
        <v>0</v>
      </c>
      <c r="I398" s="56">
        <v>0</v>
      </c>
      <c r="J398" s="56">
        <v>0</v>
      </c>
      <c r="K398" s="56">
        <v>0</v>
      </c>
      <c r="L398" s="54">
        <f t="shared" si="67"/>
        <v>0</v>
      </c>
      <c r="N398" s="49"/>
      <c r="O398" s="49"/>
      <c r="P398" s="49"/>
      <c r="Q398" s="49"/>
      <c r="R398" s="49"/>
    </row>
    <row r="399" spans="2:21" s="53" customFormat="1" ht="17.25" customHeight="1" x14ac:dyDescent="0.25">
      <c r="B399" s="108" t="s">
        <v>247</v>
      </c>
      <c r="C399" s="109"/>
      <c r="D399" s="109"/>
      <c r="E399" s="109"/>
      <c r="F399" s="110"/>
      <c r="G399" s="65"/>
      <c r="H399" s="66">
        <f>+H370+H373+H376+H379+H382+H385+H388</f>
        <v>0</v>
      </c>
      <c r="I399" s="66">
        <f>+I370+I373+I376+I379+I382+I385+I388</f>
        <v>0</v>
      </c>
      <c r="J399" s="66">
        <f>+J370+J373+J376+J379+J382+J385+J388</f>
        <v>0</v>
      </c>
      <c r="K399" s="66">
        <f>+K370+K373+K376+K379+K382+K385+K388</f>
        <v>0</v>
      </c>
      <c r="L399" s="57">
        <f t="shared" si="67"/>
        <v>0</v>
      </c>
      <c r="N399" s="49"/>
      <c r="O399" s="49"/>
      <c r="P399" s="49"/>
      <c r="Q399" s="49"/>
      <c r="R399" s="49"/>
    </row>
    <row r="400" spans="2:21" s="53" customFormat="1" ht="19.5" customHeight="1" x14ac:dyDescent="0.25">
      <c r="B400" s="102" t="s">
        <v>250</v>
      </c>
      <c r="C400" s="103"/>
      <c r="D400" s="103"/>
      <c r="E400" s="103"/>
      <c r="F400" s="104"/>
      <c r="G400" s="2"/>
      <c r="H400" s="66">
        <f>+H12+H234+H316</f>
        <v>254834659.91</v>
      </c>
      <c r="I400" s="66">
        <f>+I12+I234+I316</f>
        <v>1387490.6099999999</v>
      </c>
      <c r="J400" s="66">
        <f>+J12+J234+J316</f>
        <v>5894251.6499999994</v>
      </c>
      <c r="K400" s="66">
        <f>+K12+K234+K316</f>
        <v>679.67000000000007</v>
      </c>
      <c r="L400" s="57">
        <f t="shared" si="67"/>
        <v>262117081.84</v>
      </c>
    </row>
    <row r="401" spans="1:12" s="53" customFormat="1" x14ac:dyDescent="0.25">
      <c r="B401" s="67"/>
      <c r="C401" s="67"/>
      <c r="D401" s="67"/>
      <c r="E401" s="67"/>
      <c r="F401" s="67"/>
      <c r="G401" s="68"/>
      <c r="H401" s="69"/>
      <c r="I401" s="69"/>
      <c r="J401" s="69"/>
      <c r="K401" s="69"/>
      <c r="L401" s="69"/>
    </row>
    <row r="402" spans="1:12" s="53" customFormat="1" x14ac:dyDescent="0.25">
      <c r="B402" s="100" t="s">
        <v>251</v>
      </c>
      <c r="C402" s="100"/>
      <c r="D402" s="100"/>
      <c r="E402" s="100"/>
      <c r="F402" s="100"/>
      <c r="G402" s="100"/>
      <c r="H402" s="100"/>
      <c r="I402" s="100"/>
      <c r="J402" s="100"/>
      <c r="K402" s="100"/>
      <c r="L402" s="100"/>
    </row>
    <row r="403" spans="1:12" x14ac:dyDescent="0.2">
      <c r="A403" s="53"/>
      <c r="B403" s="100"/>
      <c r="C403" s="100"/>
      <c r="D403" s="100"/>
      <c r="E403" s="100"/>
      <c r="F403" s="100"/>
      <c r="G403" s="100"/>
      <c r="H403" s="100"/>
      <c r="I403" s="100"/>
      <c r="J403" s="100"/>
      <c r="K403" s="100"/>
      <c r="L403" s="100"/>
    </row>
    <row r="404" spans="1:12" ht="14.25" customHeight="1" x14ac:dyDescent="0.2">
      <c r="B404" s="100"/>
      <c r="C404" s="100"/>
      <c r="D404" s="100"/>
      <c r="E404" s="100"/>
      <c r="F404" s="100"/>
      <c r="G404" s="100"/>
      <c r="H404" s="100"/>
      <c r="I404" s="100"/>
      <c r="J404" s="100"/>
      <c r="K404" s="100"/>
      <c r="L404" s="100"/>
    </row>
    <row r="405" spans="1:12" ht="14.25" customHeight="1" x14ac:dyDescent="0.2">
      <c r="B405" s="101" t="s">
        <v>0</v>
      </c>
      <c r="C405" s="101"/>
      <c r="D405" s="101"/>
      <c r="E405" s="101"/>
      <c r="F405" s="101"/>
      <c r="G405" s="101"/>
      <c r="H405" s="101"/>
      <c r="I405" s="101"/>
      <c r="J405" s="101"/>
      <c r="K405" s="101"/>
      <c r="L405" s="101"/>
    </row>
    <row r="406" spans="1:12" ht="14.25" customHeight="1" x14ac:dyDescent="0.2">
      <c r="B406" s="70"/>
      <c r="C406" s="70"/>
      <c r="D406" s="70"/>
      <c r="E406" s="70"/>
      <c r="F406" s="70"/>
      <c r="G406" s="70"/>
      <c r="H406" s="70"/>
      <c r="I406" s="70"/>
      <c r="J406" s="70"/>
      <c r="K406" s="70"/>
      <c r="L406" s="70"/>
    </row>
    <row r="407" spans="1:12" ht="14.25" customHeight="1" x14ac:dyDescent="0.2">
      <c r="B407" s="70"/>
      <c r="C407" s="70"/>
      <c r="D407" s="70"/>
      <c r="E407" s="70"/>
      <c r="F407" s="70"/>
      <c r="G407" s="70"/>
      <c r="H407" s="70"/>
      <c r="I407" s="70"/>
      <c r="J407" s="70"/>
      <c r="K407" s="70"/>
      <c r="L407" s="70"/>
    </row>
    <row r="408" spans="1:12" ht="12.75" customHeight="1" x14ac:dyDescent="0.2">
      <c r="B408" s="27"/>
      <c r="C408" s="27"/>
      <c r="D408" s="27"/>
      <c r="E408" s="28"/>
      <c r="F408" s="28"/>
      <c r="G408" s="29"/>
      <c r="H408" s="28"/>
      <c r="I408" s="28"/>
      <c r="J408" s="28"/>
      <c r="K408" s="28"/>
      <c r="L408" s="30"/>
    </row>
    <row r="409" spans="1:12" x14ac:dyDescent="0.2">
      <c r="B409" s="27"/>
      <c r="C409" s="27"/>
      <c r="D409" s="27"/>
      <c r="E409" s="27"/>
      <c r="F409" s="27"/>
      <c r="G409" s="71"/>
      <c r="H409" s="27"/>
      <c r="I409" s="27"/>
      <c r="J409" s="27"/>
      <c r="K409" s="27"/>
      <c r="L409" s="27"/>
    </row>
    <row r="410" spans="1:12" x14ac:dyDescent="0.2">
      <c r="B410" s="27"/>
      <c r="C410" s="27"/>
      <c r="D410" s="27"/>
      <c r="E410" s="27"/>
      <c r="F410" s="27"/>
      <c r="G410" s="71"/>
      <c r="H410" s="27"/>
      <c r="I410" s="27"/>
      <c r="J410" s="27"/>
      <c r="K410" s="27"/>
      <c r="L410" s="27"/>
    </row>
    <row r="411" spans="1:12" x14ac:dyDescent="0.2">
      <c r="B411" s="27"/>
      <c r="C411" s="27"/>
      <c r="D411" s="27"/>
      <c r="E411" s="27"/>
      <c r="F411" s="27"/>
      <c r="G411" s="71"/>
      <c r="H411" s="27"/>
      <c r="I411" s="27"/>
      <c r="J411" s="27"/>
      <c r="K411" s="27"/>
      <c r="L411" s="27"/>
    </row>
    <row r="412" spans="1:12" x14ac:dyDescent="0.2">
      <c r="B412" s="27"/>
      <c r="C412" s="27"/>
      <c r="D412" s="27"/>
      <c r="E412" s="27"/>
      <c r="F412" s="27"/>
      <c r="G412" s="71"/>
      <c r="H412" s="27"/>
      <c r="I412" s="27"/>
      <c r="J412" s="27"/>
      <c r="K412" s="27"/>
      <c r="L412" s="27"/>
    </row>
    <row r="413" spans="1:12" x14ac:dyDescent="0.2">
      <c r="B413" s="27"/>
      <c r="C413" s="27"/>
      <c r="D413" s="27"/>
      <c r="E413" s="27"/>
      <c r="F413" s="27"/>
      <c r="G413" s="71"/>
      <c r="H413" s="27"/>
      <c r="I413" s="27"/>
      <c r="J413" s="27"/>
      <c r="K413" s="27"/>
      <c r="L413" s="27"/>
    </row>
  </sheetData>
  <mergeCells count="16">
    <mergeCell ref="B402:L404"/>
    <mergeCell ref="B405:L405"/>
    <mergeCell ref="B400:F400"/>
    <mergeCell ref="B347:F347"/>
    <mergeCell ref="B352:F352"/>
    <mergeCell ref="B357:F357"/>
    <mergeCell ref="B368:F368"/>
    <mergeCell ref="B399:F399"/>
    <mergeCell ref="B5:H5"/>
    <mergeCell ref="B8:F10"/>
    <mergeCell ref="G8:G10"/>
    <mergeCell ref="B2:L2"/>
    <mergeCell ref="B3:L3"/>
    <mergeCell ref="C6:L6"/>
    <mergeCell ref="H8:K8"/>
    <mergeCell ref="L8:L9"/>
  </mergeCells>
  <printOptions horizontalCentered="1"/>
  <pageMargins left="0.70866141732283472" right="0.70866141732283472" top="0.74803149606299213" bottom="0.74803149606299213" header="0.31496062992125984" footer="0.31496062992125984"/>
  <pageSetup paperSize="5"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RaulGT</dc:creator>
  <cp:lastModifiedBy>Alfredo</cp:lastModifiedBy>
  <cp:lastPrinted>2020-03-11T21:50:37Z</cp:lastPrinted>
  <dcterms:created xsi:type="dcterms:W3CDTF">2018-03-07T05:27:47Z</dcterms:created>
  <dcterms:modified xsi:type="dcterms:W3CDTF">2020-03-13T19:47:02Z</dcterms:modified>
</cp:coreProperties>
</file>